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0\Prezentacja 4Q 2020\"/>
    </mc:Choice>
  </mc:AlternateContent>
  <bookViews>
    <workbookView xWindow="0" yWindow="0" windowWidth="9600" windowHeight="3300" tabRatio="820" activeTab="18"/>
  </bookViews>
  <sheets>
    <sheet name="P&amp;L" sheetId="1" r:id="rId1"/>
    <sheet name="BS" sheetId="2" r:id="rId2"/>
    <sheet name="Wynik odsetkowy" sheetId="3" r:id="rId3"/>
    <sheet name="Przychody prowizyjne" sheetId="4" r:id="rId4"/>
    <sheet name="Koszty działania razem" sheetId="5" r:id="rId5"/>
    <sheet name="Wynik handlowy" sheetId="6" r:id="rId6"/>
    <sheet name="Wynik inwestycyjny" sheetId="7" r:id="rId7"/>
    <sheet name="Należności od klientów" sheetId="8" r:id="rId8"/>
    <sheet name="Inwestycyjne aktywa finansowe" sheetId="9" r:id="rId9"/>
    <sheet name="Rezerwy_RZiS _Q" sheetId="10" r:id="rId10"/>
    <sheet name="Zobowiązania wobec klientów" sheetId="11" r:id="rId11"/>
    <sheet name="Należn. i zob. od banków" sheetId="12" r:id="rId12"/>
    <sheet name="Aktywa i zobow. fin. do obrotu" sheetId="13" r:id="rId13"/>
    <sheet name="Pozostałe przychody operacyjne" sheetId="14" r:id="rId14"/>
    <sheet name="Pozostałe koszty operacyjne" sheetId="15" r:id="rId15"/>
    <sheet name="Rezerwy_RZiS _Q (2)" sheetId="16" state="hidden" r:id="rId16"/>
    <sheet name="Wskaźniki " sheetId="17" r:id="rId17"/>
    <sheet name="Jakość należności od klientów " sheetId="19" r:id="rId18"/>
    <sheet name="Wybrane dane niefinansowe " sheetId="18" r:id="rId19"/>
    <sheet name="Arkusz1" sheetId="21"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 localSheetId="1">#REF!</definedName>
    <definedName name="\" localSheetId="3">#REF!</definedName>
    <definedName name="\" localSheetId="9">#REF!</definedName>
    <definedName name="\" localSheetId="15">#REF!</definedName>
    <definedName name="\">#REF!</definedName>
    <definedName name="_" localSheetId="1">#REF!</definedName>
    <definedName name="_" localSheetId="3">#REF!</definedName>
    <definedName name="_" localSheetId="9">#REF!</definedName>
    <definedName name="_" localSheetId="15">#REF!</definedName>
    <definedName name="_">#REF!</definedName>
    <definedName name="__" localSheetId="1">#REF!</definedName>
    <definedName name="__" localSheetId="3">#REF!</definedName>
    <definedName name="__" localSheetId="9">#REF!</definedName>
    <definedName name="__" localSheetId="15">#REF!</definedName>
    <definedName name="__">#REF!</definedName>
    <definedName name="___" localSheetId="1">#REF!</definedName>
    <definedName name="___" localSheetId="3">#REF!</definedName>
    <definedName name="___" localSheetId="9">#REF!</definedName>
    <definedName name="___" localSheetId="15">#REF!</definedName>
    <definedName name="___">#REF!</definedName>
    <definedName name="____" localSheetId="1">#REF!</definedName>
    <definedName name="____" localSheetId="3">#REF!</definedName>
    <definedName name="____" localSheetId="9">#REF!</definedName>
    <definedName name="____" localSheetId="15">#REF!</definedName>
    <definedName name="____">#REF!</definedName>
    <definedName name="_____" localSheetId="1">#REF!</definedName>
    <definedName name="_____" localSheetId="3">#REF!</definedName>
    <definedName name="_____" localSheetId="9">#REF!</definedName>
    <definedName name="_____" localSheetId="15">#REF!</definedName>
    <definedName name="_____">#REF!</definedName>
    <definedName name="________" localSheetId="1">#REF!</definedName>
    <definedName name="________" localSheetId="3">#REF!</definedName>
    <definedName name="________" localSheetId="9">#REF!</definedName>
    <definedName name="________" localSheetId="15">#REF!</definedName>
    <definedName name="________">#REF!</definedName>
    <definedName name="_____________" localSheetId="1">#REF!</definedName>
    <definedName name="_____________" localSheetId="3">#REF!</definedName>
    <definedName name="_____________" localSheetId="9">#REF!</definedName>
    <definedName name="_____________" localSheetId="15">#REF!</definedName>
    <definedName name="_____________">#REF!</definedName>
    <definedName name="__________________" localSheetId="1">#REF!</definedName>
    <definedName name="__________________" localSheetId="3">#REF!</definedName>
    <definedName name="__________________" localSheetId="9">#REF!</definedName>
    <definedName name="__________________" localSheetId="15">#REF!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3">'[1]Arkusz1 (2)'!_____________________________________wbk1</definedName>
    <definedName name="_____________________________________wbk1" localSheetId="9">'[1]Arkusz1 (2)'!_____________________________________wbk1</definedName>
    <definedName name="_____________________________________wbk1" localSheetId="15">'[1]Arkusz1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3">'[1]Arkusz1 (2)'!___________________________________wbk1</definedName>
    <definedName name="___________________________________wbk1" localSheetId="9">'[1]Arkusz1 (2)'!___________________________________wbk1</definedName>
    <definedName name="___________________________________wbk1" localSheetId="15">'[1]Arkusz1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3">'[3]wybrane dane finansowe 1'!#REF!</definedName>
    <definedName name="___________________________________xliuwt54j27" localSheetId="9">'[3]wybrane dane finansowe 1'!#REF!</definedName>
    <definedName name="___________________________________xliuwt54j27" localSheetId="15">'[3]wybrane dane finansowe 1'!#REF!</definedName>
    <definedName name="___________________________________xliuwt54j27">'[3]wybrane dane finansowe 1'!#REF!</definedName>
    <definedName name="__________________________________wbk1" localSheetId="3">'[4]Depoz. Str. geogr RVIII,S2,s67 '!__________________________________wbk1</definedName>
    <definedName name="__________________________________wbk1" localSheetId="9">'[4]Depoz. Str. geogr RVIII,S2,s67 '!__________________________________wbk1</definedName>
    <definedName name="__________________________________wbk1" localSheetId="15">'[4]Depoz.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3">'[5]wybrane dane finansowe 1'!#REF!</definedName>
    <definedName name="__________________________________xliuwt54j27" localSheetId="9">'[5]wybrane dane finansowe 1'!#REF!</definedName>
    <definedName name="__________________________________xliuwt54j27" localSheetId="15">'[5]wybrane dane finansowe 1'!#REF!</definedName>
    <definedName name="__________________________________xliuwt54j27">'[5]wybrane dane finansowe 1'!#REF!</definedName>
    <definedName name="_________________________________wbk1" localSheetId="3">'[1]Arkusz1 (2)'!_________________________________wbk1</definedName>
    <definedName name="_________________________________wbk1" localSheetId="9">'[1]Arkusz1 (2)'!_________________________________wbk1</definedName>
    <definedName name="_________________________________wbk1" localSheetId="15">'[1]Arkusz1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3">'[5]wybrane dane finansowe 1'!#REF!</definedName>
    <definedName name="_________________________________xliuwt54j27" localSheetId="9">'[5]wybrane dane finansowe 1'!#REF!</definedName>
    <definedName name="_________________________________xliuwt54j27" localSheetId="15">'[5]wybrane dane finansowe 1'!#REF!</definedName>
    <definedName name="_________________________________xliuwt54j27">'[5]wybrane dane finansowe 1'!#REF!</definedName>
    <definedName name="________________________________wbk1" localSheetId="3">'[4]Depoz. Str. geogr RVIII,S2,s67 '!________________________________wbk1</definedName>
    <definedName name="________________________________wbk1" localSheetId="9">'[4]Depoz. Str. geogr RVIII,S2,s67 '!________________________________wbk1</definedName>
    <definedName name="________________________________wbk1" localSheetId="15">'[4]Depoz.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3">'[5]wybrane dane finansowe 1'!#REF!</definedName>
    <definedName name="________________________________xliuwt54j27" localSheetId="9">'[5]wybrane dane finansowe 1'!#REF!</definedName>
    <definedName name="________________________________xliuwt54j27" localSheetId="15">'[5]wybrane dane finansowe 1'!#REF!</definedName>
    <definedName name="________________________________xliuwt54j27">'[5]wybrane dane finansowe 1'!#REF!</definedName>
    <definedName name="_______________________________wbk1" localSheetId="3">'[1]Arkusz1 (2)'!_______________________________wbk1</definedName>
    <definedName name="_______________________________wbk1" localSheetId="9">'[1]Arkusz1 (2)'!_______________________________wbk1</definedName>
    <definedName name="_______________________________wbk1" localSheetId="15">'[1]Arkusz1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3">'[5]wybrane dane finansowe 1'!#REF!</definedName>
    <definedName name="_______________________________xliuwt54j27" localSheetId="9">'[5]wybrane dane finansowe 1'!#REF!</definedName>
    <definedName name="_______________________________xliuwt54j27" localSheetId="15">'[5]wybrane dane finansowe 1'!#REF!</definedName>
    <definedName name="_______________________________xliuwt54j27">'[5]wybrane dane finansowe 1'!#REF!</definedName>
    <definedName name="______________________________wbk1" localSheetId="3">'[1]Arkusz1 (2)'!______________________________wbk1</definedName>
    <definedName name="______________________________wbk1" localSheetId="9">'[1]Arkusz1 (2)'!______________________________wbk1</definedName>
    <definedName name="______________________________wbk1" localSheetId="15">'[1]Arkusz1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3">'[5]wybrane dane finansowe 1'!#REF!</definedName>
    <definedName name="______________________________xliuwt54j27" localSheetId="9">'[5]wybrane dane finansowe 1'!#REF!</definedName>
    <definedName name="______________________________xliuwt54j27" localSheetId="15">'[5]wybrane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3">'[5]wybrane dane finansowe 1'!#REF!</definedName>
    <definedName name="_____________________________xliuwt54j27" localSheetId="9">'[5]wybrane dane finansowe 1'!#REF!</definedName>
    <definedName name="_____________________________xliuwt54j27" localSheetId="15">'[5]wybrane dane finansowe 1'!#REF!</definedName>
    <definedName name="_____________________________xliuwt54j27">'[5]wybrane dane finansowe 1'!#REF!</definedName>
    <definedName name="____________________________wbk1" localSheetId="3">'[1]Arkusz1 (2)'!____________________________wbk1</definedName>
    <definedName name="____________________________wbk1" localSheetId="9">'[1]Arkusz1 (2)'!____________________________wbk1</definedName>
    <definedName name="____________________________wbk1" localSheetId="15">'[1]Arkusz1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3">'[5]wybrane dane finansowe 1'!#REF!</definedName>
    <definedName name="____________________________xliuwt54j27" localSheetId="9">'[5]wybrane dane finansowe 1'!#REF!</definedName>
    <definedName name="____________________________xliuwt54j27" localSheetId="15">'[5]wybrane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3">'[5]wybrane dane finansowe 1'!#REF!</definedName>
    <definedName name="___________________________xliuwt54j27" localSheetId="9">'[5]wybrane dane finansowe 1'!#REF!</definedName>
    <definedName name="___________________________xliuwt54j27" localSheetId="15">'[5]wybrane dane finansowe 1'!#REF!</definedName>
    <definedName name="___________________________xliuwt54j27">'[5]wybrane dane finansowe 1'!#REF!</definedName>
    <definedName name="__________________________wbk1" localSheetId="3">'[1]Arkusz1 (2)'!__________________________wbk1</definedName>
    <definedName name="__________________________wbk1" localSheetId="9">'[1]Arkusz1 (2)'!__________________________wbk1</definedName>
    <definedName name="__________________________wbk1" localSheetId="15">'[1]Arkusz1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3">'[5]wybrane dane finansowe 1'!#REF!</definedName>
    <definedName name="__________________________xliuwt54j27" localSheetId="9">'[5]wybrane dane finansowe 1'!#REF!</definedName>
    <definedName name="__________________________xliuwt54j27" localSheetId="15">'[5]wybrane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3">'[5]wybrane dane finansowe 1'!#REF!</definedName>
    <definedName name="_________________________xliuwt54j27" localSheetId="9">'[5]wybrane dane finansowe 1'!#REF!</definedName>
    <definedName name="_________________________xliuwt54j27" localSheetId="15">'[5]wybrane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3">'[5]wybrane dane finansowe 1'!#REF!</definedName>
    <definedName name="________________________xliuwt54j27" localSheetId="9">'[5]wybrane dane finansowe 1'!#REF!</definedName>
    <definedName name="________________________xliuwt54j27" localSheetId="15">'[5]wybrane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3">'[5]wybrane dane finansowe 1'!#REF!</definedName>
    <definedName name="_______________________xliuwt54j27" localSheetId="9">'[5]wybrane dane finansowe 1'!#REF!</definedName>
    <definedName name="_______________________xliuwt54j27" localSheetId="15">'[5]wybrane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3">'[5]wybrane dane finansowe 1'!#REF!</definedName>
    <definedName name="______________________xliuwt54j27" localSheetId="9">'[5]wybrane dane finansowe 1'!#REF!</definedName>
    <definedName name="______________________xliuwt54j27" localSheetId="15">'[5]wybrane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3">'[5]wybrane dane finansowe 1'!#REF!</definedName>
    <definedName name="_____________________xliuwt54j27" localSheetId="9">'[5]wybrane dane finansowe 1'!#REF!</definedName>
    <definedName name="_____________________xliuwt54j27" localSheetId="15">'[5]wybrane dane finansowe 1'!#REF!</definedName>
    <definedName name="_____________________xliuwt54j27">'[5]wybrane dane finansowe 1'!#REF!</definedName>
    <definedName name="____________________PLQ2" localSheetId="1">#REF!</definedName>
    <definedName name="____________________PLQ2" localSheetId="3">#REF!</definedName>
    <definedName name="____________________PLQ2" localSheetId="9">#REF!</definedName>
    <definedName name="____________________PLQ2" localSheetId="15">#REF!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3">'[5]wybrane dane finansowe 1'!#REF!</definedName>
    <definedName name="____________________xliuwt54j27" localSheetId="9">'[5]wybrane dane finansowe 1'!#REF!</definedName>
    <definedName name="____________________xliuwt54j27" localSheetId="15">'[5]wybrane dane finansowe 1'!#REF!</definedName>
    <definedName name="____________________xliuwt54j27">'[5]wybrane dane finansowe 1'!#REF!</definedName>
    <definedName name="___________________IAF2005" localSheetId="1">#REF!</definedName>
    <definedName name="___________________IAF2005" localSheetId="3">#REF!</definedName>
    <definedName name="___________________IAF2005" localSheetId="9">#REF!</definedName>
    <definedName name="___________________IAF2005" localSheetId="15">#REF!</definedName>
    <definedName name="___________________IAF2005">#REF!</definedName>
    <definedName name="___________________IAF2006" localSheetId="1">#REF!</definedName>
    <definedName name="___________________IAF2006" localSheetId="3">#REF!</definedName>
    <definedName name="___________________IAF2006" localSheetId="9">#REF!</definedName>
    <definedName name="___________________IAF2006" localSheetId="15">#REF!</definedName>
    <definedName name="___________________IAF2006">#REF!</definedName>
    <definedName name="___________________TW092006" localSheetId="1">#REF!</definedName>
    <definedName name="___________________TW092006" localSheetId="3">#REF!</definedName>
    <definedName name="___________________TW092006" localSheetId="9">#REF!</definedName>
    <definedName name="___________________TW092006" localSheetId="15">#REF!</definedName>
    <definedName name="___________________TW092006">#REF!</definedName>
    <definedName name="___________________TW092007" localSheetId="1">#REF!</definedName>
    <definedName name="___________________TW092007" localSheetId="3">#REF!</definedName>
    <definedName name="___________________TW092007" localSheetId="9">#REF!</definedName>
    <definedName name="___________________TW092007" localSheetId="15">#REF!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3">'[5]wybrane dane finansowe 1'!#REF!</definedName>
    <definedName name="___________________xliuwt54j27" localSheetId="9">'[5]wybrane dane finansowe 1'!#REF!</definedName>
    <definedName name="___________________xliuwt54j27" localSheetId="15">'[5]wybrane dane finansowe 1'!#REF!</definedName>
    <definedName name="___________________xliuwt54j27">'[5]wybrane dane finansowe 1'!#REF!</definedName>
    <definedName name="__________________IAF2005" localSheetId="1">#REF!</definedName>
    <definedName name="__________________IAF2005" localSheetId="3">#REF!</definedName>
    <definedName name="__________________IAF2005" localSheetId="9">#REF!</definedName>
    <definedName name="__________________IAF2005" localSheetId="15">#REF!</definedName>
    <definedName name="__________________IAF2005">#REF!</definedName>
    <definedName name="__________________IAF2006" localSheetId="1">#REF!</definedName>
    <definedName name="__________________IAF2006" localSheetId="3">#REF!</definedName>
    <definedName name="__________________IAF2006" localSheetId="9">#REF!</definedName>
    <definedName name="__________________IAF2006" localSheetId="15">#REF!</definedName>
    <definedName name="__________________IAF2006">#REF!</definedName>
    <definedName name="__________________PLQ2" localSheetId="1">#REF!</definedName>
    <definedName name="__________________PLQ2" localSheetId="3">#REF!</definedName>
    <definedName name="__________________PLQ2" localSheetId="9">#REF!</definedName>
    <definedName name="__________________PLQ2" localSheetId="15">#REF!</definedName>
    <definedName name="__________________PLQ2">#REF!</definedName>
    <definedName name="__________________TW092006" localSheetId="1">#REF!</definedName>
    <definedName name="__________________TW092006" localSheetId="3">#REF!</definedName>
    <definedName name="__________________TW092006" localSheetId="9">#REF!</definedName>
    <definedName name="__________________TW092006" localSheetId="15">#REF!</definedName>
    <definedName name="__________________TW092006">#REF!</definedName>
    <definedName name="__________________TW092007" localSheetId="1">#REF!</definedName>
    <definedName name="__________________TW092007" localSheetId="3">#REF!</definedName>
    <definedName name="__________________TW092007" localSheetId="9">#REF!</definedName>
    <definedName name="__________________TW092007" localSheetId="15">#REF!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3">'[5]wybrane dane finansowe 1'!#REF!</definedName>
    <definedName name="__________________xliuwt54j27" localSheetId="9">'[5]wybrane dane finansowe 1'!#REF!</definedName>
    <definedName name="__________________xliuwt54j27" localSheetId="15">'[5]wybrane dane finansowe 1'!#REF!</definedName>
    <definedName name="__________________xliuwt54j27">'[5]wybrane dane finansowe 1'!#REF!</definedName>
    <definedName name="_________________IAF2005" localSheetId="1">#REF!</definedName>
    <definedName name="_________________IAF2005" localSheetId="3">#REF!</definedName>
    <definedName name="_________________IAF2005" localSheetId="9">#REF!</definedName>
    <definedName name="_________________IAF2005" localSheetId="15">#REF!</definedName>
    <definedName name="_________________IAF2005">#REF!</definedName>
    <definedName name="_________________IAF2006" localSheetId="1">#REF!</definedName>
    <definedName name="_________________IAF2006" localSheetId="3">#REF!</definedName>
    <definedName name="_________________IAF2006" localSheetId="9">#REF!</definedName>
    <definedName name="_________________IAF2006" localSheetId="15">#REF!</definedName>
    <definedName name="_________________IAF2006">#REF!</definedName>
    <definedName name="_________________PLQ2" localSheetId="1">#REF!</definedName>
    <definedName name="_________________PLQ2" localSheetId="3">#REF!</definedName>
    <definedName name="_________________PLQ2" localSheetId="9">#REF!</definedName>
    <definedName name="_________________PLQ2" localSheetId="15">#REF!</definedName>
    <definedName name="_________________PLQ2">#REF!</definedName>
    <definedName name="_________________TW092006" localSheetId="1">#REF!</definedName>
    <definedName name="_________________TW092006" localSheetId="3">#REF!</definedName>
    <definedName name="_________________TW092006" localSheetId="9">#REF!</definedName>
    <definedName name="_________________TW092006" localSheetId="15">#REF!</definedName>
    <definedName name="_________________TW092006">#REF!</definedName>
    <definedName name="_________________TW092007" localSheetId="1">#REF!</definedName>
    <definedName name="_________________TW092007" localSheetId="3">#REF!</definedName>
    <definedName name="_________________TW092007" localSheetId="9">#REF!</definedName>
    <definedName name="_________________TW092007" localSheetId="15">#REF!</definedName>
    <definedName name="_________________TW092007">#REF!</definedName>
    <definedName name="_________________wbk1">#N/A</definedName>
    <definedName name="_________________xliuwt54j27" localSheetId="1">'[5]wybrane dane finansowe 1'!#REF!</definedName>
    <definedName name="_________________xliuwt54j27" localSheetId="3">'[5]wybrane dane finansowe 1'!#REF!</definedName>
    <definedName name="_________________xliuwt54j27" localSheetId="9">'[5]wybrane dane finansowe 1'!#REF!</definedName>
    <definedName name="_________________xliuwt54j27" localSheetId="15">'[5]wybrane dane finansowe 1'!#REF!</definedName>
    <definedName name="_________________xliuwt54j27">'[5]wybrane dane finansowe 1'!#REF!</definedName>
    <definedName name="________________IAF2005" localSheetId="1">#REF!</definedName>
    <definedName name="________________IAF2005" localSheetId="3">#REF!</definedName>
    <definedName name="________________IAF2005" localSheetId="9">#REF!</definedName>
    <definedName name="________________IAF2005" localSheetId="15">#REF!</definedName>
    <definedName name="________________IAF2005">#REF!</definedName>
    <definedName name="________________IAF2006" localSheetId="1">#REF!</definedName>
    <definedName name="________________IAF2006" localSheetId="3">#REF!</definedName>
    <definedName name="________________IAF2006" localSheetId="9">#REF!</definedName>
    <definedName name="________________IAF2006" localSheetId="15">#REF!</definedName>
    <definedName name="________________IAF2006">#REF!</definedName>
    <definedName name="________________PLQ2" localSheetId="1">#REF!</definedName>
    <definedName name="________________PLQ2" localSheetId="3">#REF!</definedName>
    <definedName name="________________PLQ2" localSheetId="9">#REF!</definedName>
    <definedName name="________________PLQ2" localSheetId="15">#REF!</definedName>
    <definedName name="________________PLQ2">#REF!</definedName>
    <definedName name="________________TW092006" localSheetId="1">#REF!</definedName>
    <definedName name="________________TW092006" localSheetId="3">#REF!</definedName>
    <definedName name="________________TW092006" localSheetId="9">#REF!</definedName>
    <definedName name="________________TW092006" localSheetId="15">#REF!</definedName>
    <definedName name="________________TW092006">#REF!</definedName>
    <definedName name="________________TW092007" localSheetId="1">#REF!</definedName>
    <definedName name="________________TW092007" localSheetId="3">#REF!</definedName>
    <definedName name="________________TW092007" localSheetId="9">#REF!</definedName>
    <definedName name="________________TW092007" localSheetId="15">#REF!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3">'[5]wybrane dane finansowe 1'!#REF!</definedName>
    <definedName name="________________xliuwt54j27" localSheetId="9">'[5]wybrane dane finansowe 1'!#REF!</definedName>
    <definedName name="________________xliuwt54j27" localSheetId="15">'[5]wybrane dane finansowe 1'!#REF!</definedName>
    <definedName name="________________xliuwt54j27">'[5]wybrane dane finansowe 1'!#REF!</definedName>
    <definedName name="_______________IAF2005" localSheetId="1">#REF!</definedName>
    <definedName name="_______________IAF2005" localSheetId="3">#REF!</definedName>
    <definedName name="_______________IAF2005" localSheetId="9">#REF!</definedName>
    <definedName name="_______________IAF2005" localSheetId="15">#REF!</definedName>
    <definedName name="_______________IAF2005">#REF!</definedName>
    <definedName name="_______________IAF2006" localSheetId="1">#REF!</definedName>
    <definedName name="_______________IAF2006" localSheetId="3">#REF!</definedName>
    <definedName name="_______________IAF2006" localSheetId="9">#REF!</definedName>
    <definedName name="_______________IAF2006" localSheetId="15">#REF!</definedName>
    <definedName name="_______________IAF2006">#REF!</definedName>
    <definedName name="_______________PLQ2" localSheetId="1">#REF!</definedName>
    <definedName name="_______________PLQ2" localSheetId="3">#REF!</definedName>
    <definedName name="_______________PLQ2" localSheetId="9">#REF!</definedName>
    <definedName name="_______________PLQ2" localSheetId="15">#REF!</definedName>
    <definedName name="_______________PLQ2">#REF!</definedName>
    <definedName name="_______________TW092006" localSheetId="1">#REF!</definedName>
    <definedName name="_______________TW092006" localSheetId="3">#REF!</definedName>
    <definedName name="_______________TW092006" localSheetId="9">#REF!</definedName>
    <definedName name="_______________TW092006" localSheetId="15">#REF!</definedName>
    <definedName name="_______________TW092006">#REF!</definedName>
    <definedName name="_______________TW092007" localSheetId="1">#REF!</definedName>
    <definedName name="_______________TW092007" localSheetId="3">#REF!</definedName>
    <definedName name="_______________TW092007" localSheetId="9">#REF!</definedName>
    <definedName name="_______________TW092007" localSheetId="15">#REF!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3">'[5]wybrane dane finansowe 1'!#REF!</definedName>
    <definedName name="_______________xliuwt54j27" localSheetId="9">'[5]wybrane dane finansowe 1'!#REF!</definedName>
    <definedName name="_______________xliuwt54j27" localSheetId="15">'[5]wybrane dane finansowe 1'!#REF!</definedName>
    <definedName name="_______________xliuwt54j27">'[5]wybrane dane finansowe 1'!#REF!</definedName>
    <definedName name="______________IAF2005" localSheetId="1">#REF!</definedName>
    <definedName name="______________IAF2005" localSheetId="3">#REF!</definedName>
    <definedName name="______________IAF2005" localSheetId="9">#REF!</definedName>
    <definedName name="______________IAF2005" localSheetId="15">#REF!</definedName>
    <definedName name="______________IAF2005">#REF!</definedName>
    <definedName name="______________IAF2006" localSheetId="1">#REF!</definedName>
    <definedName name="______________IAF2006" localSheetId="3">#REF!</definedName>
    <definedName name="______________IAF2006" localSheetId="9">#REF!</definedName>
    <definedName name="______________IAF2006" localSheetId="15">#REF!</definedName>
    <definedName name="______________IAF2006">#REF!</definedName>
    <definedName name="______________PLQ2" localSheetId="1">#REF!</definedName>
    <definedName name="______________PLQ2" localSheetId="3">#REF!</definedName>
    <definedName name="______________PLQ2" localSheetId="9">#REF!</definedName>
    <definedName name="______________PLQ2" localSheetId="15">#REF!</definedName>
    <definedName name="______________PLQ2">#REF!</definedName>
    <definedName name="______________TW092006" localSheetId="1">#REF!</definedName>
    <definedName name="______________TW092006" localSheetId="3">#REF!</definedName>
    <definedName name="______________TW092006" localSheetId="9">#REF!</definedName>
    <definedName name="______________TW092006" localSheetId="15">#REF!</definedName>
    <definedName name="______________TW092006">#REF!</definedName>
    <definedName name="______________TW092007" localSheetId="1">#REF!</definedName>
    <definedName name="______________TW092007" localSheetId="3">#REF!</definedName>
    <definedName name="______________TW092007" localSheetId="9">#REF!</definedName>
    <definedName name="______________TW092007" localSheetId="15">#REF!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3">'[5]wybrane dane finansowe 1'!#REF!</definedName>
    <definedName name="______________xliuwt54j27" localSheetId="9">'[5]wybrane dane finansowe 1'!#REF!</definedName>
    <definedName name="______________xliuwt54j27" localSheetId="15">'[5]wybrane dane finansowe 1'!#REF!</definedName>
    <definedName name="______________xliuwt54j27">'[5]wybrane dane finansowe 1'!#REF!</definedName>
    <definedName name="_____________IAF2005" localSheetId="1">#REF!</definedName>
    <definedName name="_____________IAF2005" localSheetId="3">#REF!</definedName>
    <definedName name="_____________IAF2005" localSheetId="9">#REF!</definedName>
    <definedName name="_____________IAF2005" localSheetId="15">#REF!</definedName>
    <definedName name="_____________IAF2005">#REF!</definedName>
    <definedName name="_____________IAF2006" localSheetId="1">#REF!</definedName>
    <definedName name="_____________IAF2006" localSheetId="3">#REF!</definedName>
    <definedName name="_____________IAF2006" localSheetId="9">#REF!</definedName>
    <definedName name="_____________IAF2006" localSheetId="15">#REF!</definedName>
    <definedName name="_____________IAF2006">#REF!</definedName>
    <definedName name="_____________PLQ2" localSheetId="1">#REF!</definedName>
    <definedName name="_____________PLQ2" localSheetId="3">#REF!</definedName>
    <definedName name="_____________PLQ2" localSheetId="9">#REF!</definedName>
    <definedName name="_____________PLQ2" localSheetId="15">#REF!</definedName>
    <definedName name="_____________PLQ2">#REF!</definedName>
    <definedName name="_____________TW092006" localSheetId="1">#REF!</definedName>
    <definedName name="_____________TW092006" localSheetId="3">#REF!</definedName>
    <definedName name="_____________TW092006" localSheetId="9">#REF!</definedName>
    <definedName name="_____________TW092006" localSheetId="15">#REF!</definedName>
    <definedName name="_____________TW092006">#REF!</definedName>
    <definedName name="_____________TW092007" localSheetId="1">#REF!</definedName>
    <definedName name="_____________TW092007" localSheetId="3">#REF!</definedName>
    <definedName name="_____________TW092007" localSheetId="9">#REF!</definedName>
    <definedName name="_____________TW092007" localSheetId="15">#REF!</definedName>
    <definedName name="_____________TW092007">#REF!</definedName>
    <definedName name="_____________wbk1">[2]!_____________wbk1</definedName>
    <definedName name="_____________xliuwt54j27" localSheetId="1">'[5]wybrane dane finansowe 1'!#REF!</definedName>
    <definedName name="_____________xliuwt54j27" localSheetId="3">'[5]wybrane dane finansowe 1'!#REF!</definedName>
    <definedName name="_____________xliuwt54j27" localSheetId="9">'[5]wybrane dane finansowe 1'!#REF!</definedName>
    <definedName name="_____________xliuwt54j27" localSheetId="15">'[5]wybrane dane finansowe 1'!#REF!</definedName>
    <definedName name="_____________xliuwt54j27">'[5]wybrane dane finansowe 1'!#REF!</definedName>
    <definedName name="____________IAF2005" localSheetId="1">#REF!</definedName>
    <definedName name="____________IAF2005" localSheetId="3">#REF!</definedName>
    <definedName name="____________IAF2005" localSheetId="9">#REF!</definedName>
    <definedName name="____________IAF2005" localSheetId="15">#REF!</definedName>
    <definedName name="____________IAF2005">#REF!</definedName>
    <definedName name="____________IAF2006" localSheetId="1">#REF!</definedName>
    <definedName name="____________IAF2006" localSheetId="3">#REF!</definedName>
    <definedName name="____________IAF2006" localSheetId="9">#REF!</definedName>
    <definedName name="____________IAF2006" localSheetId="15">#REF!</definedName>
    <definedName name="____________IAF2006">#REF!</definedName>
    <definedName name="____________PLQ2" localSheetId="1">#REF!</definedName>
    <definedName name="____________PLQ2" localSheetId="3">#REF!</definedName>
    <definedName name="____________PLQ2" localSheetId="9">#REF!</definedName>
    <definedName name="____________PLQ2" localSheetId="15">#REF!</definedName>
    <definedName name="____________PLQ2">#REF!</definedName>
    <definedName name="____________TW092006" localSheetId="1">#REF!</definedName>
    <definedName name="____________TW092006" localSheetId="3">#REF!</definedName>
    <definedName name="____________TW092006" localSheetId="9">#REF!</definedName>
    <definedName name="____________TW092006" localSheetId="15">#REF!</definedName>
    <definedName name="____________TW092006">#REF!</definedName>
    <definedName name="____________TW092007" localSheetId="1">#REF!</definedName>
    <definedName name="____________TW092007" localSheetId="3">#REF!</definedName>
    <definedName name="____________TW092007" localSheetId="9">#REF!</definedName>
    <definedName name="____________TW092007" localSheetId="15">#REF!</definedName>
    <definedName name="____________TW092007">#REF!</definedName>
    <definedName name="____________wbk1">#N/A</definedName>
    <definedName name="____________xliuwt54j27" localSheetId="1">'[5]wybrane dane finansowe 1'!#REF!</definedName>
    <definedName name="____________xliuwt54j27" localSheetId="3">'[5]wybrane dane finansowe 1'!#REF!</definedName>
    <definedName name="____________xliuwt54j27" localSheetId="9">'[5]wybrane dane finansowe 1'!#REF!</definedName>
    <definedName name="____________xliuwt54j27" localSheetId="15">'[5]wybrane dane finansowe 1'!#REF!</definedName>
    <definedName name="____________xliuwt54j27">'[5]wybrane dane finansowe 1'!#REF!</definedName>
    <definedName name="___________IAF2005" localSheetId="1">#REF!</definedName>
    <definedName name="___________IAF2005" localSheetId="3">#REF!</definedName>
    <definedName name="___________IAF2005" localSheetId="9">#REF!</definedName>
    <definedName name="___________IAF2005" localSheetId="15">#REF!</definedName>
    <definedName name="___________IAF2005">#REF!</definedName>
    <definedName name="___________IAF2006" localSheetId="1">#REF!</definedName>
    <definedName name="___________IAF2006" localSheetId="3">#REF!</definedName>
    <definedName name="___________IAF2006" localSheetId="9">#REF!</definedName>
    <definedName name="___________IAF2006" localSheetId="15">#REF!</definedName>
    <definedName name="___________IAF2006">#REF!</definedName>
    <definedName name="___________PLQ2" localSheetId="1">#REF!</definedName>
    <definedName name="___________PLQ2" localSheetId="3">#REF!</definedName>
    <definedName name="___________PLQ2" localSheetId="9">#REF!</definedName>
    <definedName name="___________PLQ2" localSheetId="15">#REF!</definedName>
    <definedName name="___________PLQ2">#REF!</definedName>
    <definedName name="___________TW092006" localSheetId="1">#REF!</definedName>
    <definedName name="___________TW092006" localSheetId="3">#REF!</definedName>
    <definedName name="___________TW092006" localSheetId="9">#REF!</definedName>
    <definedName name="___________TW092006" localSheetId="15">#REF!</definedName>
    <definedName name="___________TW092006">#REF!</definedName>
    <definedName name="___________TW092007" localSheetId="1">#REF!</definedName>
    <definedName name="___________TW092007" localSheetId="3">#REF!</definedName>
    <definedName name="___________TW092007" localSheetId="9">#REF!</definedName>
    <definedName name="___________TW092007" localSheetId="15">#REF!</definedName>
    <definedName name="___________TW092007">#REF!</definedName>
    <definedName name="___________wbk1">#N/A</definedName>
    <definedName name="___________xliuwt54j27" localSheetId="1">'[5]wybrane dane finansowe 1'!#REF!</definedName>
    <definedName name="___________xliuwt54j27" localSheetId="3">'[5]wybrane dane finansowe 1'!#REF!</definedName>
    <definedName name="___________xliuwt54j27" localSheetId="9">'[5]wybrane dane finansowe 1'!#REF!</definedName>
    <definedName name="___________xliuwt54j27" localSheetId="15">'[5]wybrane dane finansowe 1'!#REF!</definedName>
    <definedName name="___________xliuwt54j27">'[5]wybrane dane finansowe 1'!#REF!</definedName>
    <definedName name="__________IAF2005" localSheetId="1">#REF!</definedName>
    <definedName name="__________IAF2005" localSheetId="3">#REF!</definedName>
    <definedName name="__________IAF2005" localSheetId="9">#REF!</definedName>
    <definedName name="__________IAF2005" localSheetId="15">#REF!</definedName>
    <definedName name="__________IAF2005">#REF!</definedName>
    <definedName name="__________IAF2006" localSheetId="1">#REF!</definedName>
    <definedName name="__________IAF2006" localSheetId="3">#REF!</definedName>
    <definedName name="__________IAF2006" localSheetId="9">#REF!</definedName>
    <definedName name="__________IAF2006" localSheetId="15">#REF!</definedName>
    <definedName name="__________IAF2006">#REF!</definedName>
    <definedName name="__________PLQ2" localSheetId="1">#REF!</definedName>
    <definedName name="__________PLQ2" localSheetId="3">#REF!</definedName>
    <definedName name="__________PLQ2" localSheetId="9">#REF!</definedName>
    <definedName name="__________PLQ2" localSheetId="15">#REF!</definedName>
    <definedName name="__________PLQ2">#REF!</definedName>
    <definedName name="__________TW092006" localSheetId="1">#REF!</definedName>
    <definedName name="__________TW092006" localSheetId="3">#REF!</definedName>
    <definedName name="__________TW092006" localSheetId="9">#REF!</definedName>
    <definedName name="__________TW092006" localSheetId="15">#REF!</definedName>
    <definedName name="__________TW092006">#REF!</definedName>
    <definedName name="__________TW092007" localSheetId="1">#REF!</definedName>
    <definedName name="__________TW092007" localSheetId="3">#REF!</definedName>
    <definedName name="__________TW092007" localSheetId="9">#REF!</definedName>
    <definedName name="__________TW092007" localSheetId="15">#REF!</definedName>
    <definedName name="__________TW092007">#REF!</definedName>
    <definedName name="__________wbk1">[2]!__________wbk1</definedName>
    <definedName name="__________xliuwt54j27" localSheetId="1">'[5]wybrane dane finansowe 1'!#REF!</definedName>
    <definedName name="__________xliuwt54j27" localSheetId="3">'[5]wybrane dane finansowe 1'!#REF!</definedName>
    <definedName name="__________xliuwt54j27" localSheetId="9">'[5]wybrane dane finansowe 1'!#REF!</definedName>
    <definedName name="__________xliuwt54j27" localSheetId="15">'[5]wybrane dane finansowe 1'!#REF!</definedName>
    <definedName name="__________xliuwt54j27">'[5]wybrane dane finansowe 1'!#REF!</definedName>
    <definedName name="_________IAF2005" localSheetId="1">#REF!</definedName>
    <definedName name="_________IAF2005" localSheetId="3">#REF!</definedName>
    <definedName name="_________IAF2005" localSheetId="9">#REF!</definedName>
    <definedName name="_________IAF2005" localSheetId="15">#REF!</definedName>
    <definedName name="_________IAF2005">#REF!</definedName>
    <definedName name="_________IAF2006" localSheetId="1">#REF!</definedName>
    <definedName name="_________IAF2006" localSheetId="3">#REF!</definedName>
    <definedName name="_________IAF2006" localSheetId="9">#REF!</definedName>
    <definedName name="_________IAF2006" localSheetId="15">#REF!</definedName>
    <definedName name="_________IAF2006">#REF!</definedName>
    <definedName name="_________PLQ2" localSheetId="1">#REF!</definedName>
    <definedName name="_________PLQ2" localSheetId="3">#REF!</definedName>
    <definedName name="_________PLQ2" localSheetId="9">#REF!</definedName>
    <definedName name="_________PLQ2" localSheetId="15">#REF!</definedName>
    <definedName name="_________PLQ2">#REF!</definedName>
    <definedName name="_________TW092006" localSheetId="1">#REF!</definedName>
    <definedName name="_________TW092006" localSheetId="3">#REF!</definedName>
    <definedName name="_________TW092006" localSheetId="9">#REF!</definedName>
    <definedName name="_________TW092006" localSheetId="15">#REF!</definedName>
    <definedName name="_________TW092006">#REF!</definedName>
    <definedName name="_________TW092007" localSheetId="1">#REF!</definedName>
    <definedName name="_________TW092007" localSheetId="3">#REF!</definedName>
    <definedName name="_________TW092007" localSheetId="9">#REF!</definedName>
    <definedName name="_________TW092007" localSheetId="15">#REF!</definedName>
    <definedName name="_________TW092007">#REF!</definedName>
    <definedName name="_________wbk1">[2]!_________wbk1</definedName>
    <definedName name="_________xliuwt54j27" localSheetId="1">'[5]wybrane dane finansowe 1'!#REF!</definedName>
    <definedName name="_________xliuwt54j27" localSheetId="3">'[5]wybrane dane finansowe 1'!#REF!</definedName>
    <definedName name="_________xliuwt54j27" localSheetId="9">'[5]wybrane dane finansowe 1'!#REF!</definedName>
    <definedName name="_________xliuwt54j27" localSheetId="15">'[5]wybrane dane finansowe 1'!#REF!</definedName>
    <definedName name="_________xliuwt54j27">'[5]wybrane dane finansowe 1'!#REF!</definedName>
    <definedName name="________IAF2005" localSheetId="1">#REF!</definedName>
    <definedName name="________IAF2005" localSheetId="3">#REF!</definedName>
    <definedName name="________IAF2005" localSheetId="9">#REF!</definedName>
    <definedName name="________IAF2005" localSheetId="15">#REF!</definedName>
    <definedName name="________IAF2005">#REF!</definedName>
    <definedName name="________IAF2006" localSheetId="1">#REF!</definedName>
    <definedName name="________IAF2006" localSheetId="3">#REF!</definedName>
    <definedName name="________IAF2006" localSheetId="9">#REF!</definedName>
    <definedName name="________IAF2006" localSheetId="15">#REF!</definedName>
    <definedName name="________IAF2006">#REF!</definedName>
    <definedName name="________PLQ2" localSheetId="1">#REF!</definedName>
    <definedName name="________PLQ2" localSheetId="3">#REF!</definedName>
    <definedName name="________PLQ2" localSheetId="9">#REF!</definedName>
    <definedName name="________PLQ2" localSheetId="15">#REF!</definedName>
    <definedName name="________PLQ2">#REF!</definedName>
    <definedName name="________TW092006" localSheetId="1">#REF!</definedName>
    <definedName name="________TW092006" localSheetId="3">#REF!</definedName>
    <definedName name="________TW092006" localSheetId="9">#REF!</definedName>
    <definedName name="________TW092006" localSheetId="15">#REF!</definedName>
    <definedName name="________TW092006">#REF!</definedName>
    <definedName name="________TW092007" localSheetId="1">#REF!</definedName>
    <definedName name="________TW092007" localSheetId="3">#REF!</definedName>
    <definedName name="________TW092007" localSheetId="9">#REF!</definedName>
    <definedName name="________TW092007" localSheetId="15">#REF!</definedName>
    <definedName name="________TW092007">#REF!</definedName>
    <definedName name="________wbk1" localSheetId="1">#N/A</definedName>
    <definedName name="________wbk1" localSheetId="0">#N/A</definedName>
    <definedName name="________wbk1" localSheetId="3">'Przychody prowizyjne'!________wbk1</definedName>
    <definedName name="________wbk1" localSheetId="16">[2]!________wbk1</definedName>
    <definedName name="________wbk1">'Przychody prowizyjne'!________wbk1</definedName>
    <definedName name="________xliuwt54j27" localSheetId="1">'[7]wybrane dane finansowe 1'!#REF!</definedName>
    <definedName name="________xliuwt54j27" localSheetId="3">'[7]wybrane dane finansowe 1'!#REF!</definedName>
    <definedName name="________xliuwt54j27" localSheetId="9">'[7]wybrane dane finansowe 1'!#REF!</definedName>
    <definedName name="________xliuwt54j27" localSheetId="15">'[7]wybrane dane finansowe 1'!#REF!</definedName>
    <definedName name="________xliuwt54j27">'[7]wybrane dane finansowe 1'!#REF!</definedName>
    <definedName name="_______IAF2005" localSheetId="1">#REF!</definedName>
    <definedName name="_______IAF2005" localSheetId="3">#REF!</definedName>
    <definedName name="_______IAF2005" localSheetId="9">#REF!</definedName>
    <definedName name="_______IAF2005" localSheetId="15">#REF!</definedName>
    <definedName name="_______IAF2005">#REF!</definedName>
    <definedName name="_______IAF2006" localSheetId="1">#REF!</definedName>
    <definedName name="_______IAF2006" localSheetId="3">#REF!</definedName>
    <definedName name="_______IAF2006" localSheetId="9">#REF!</definedName>
    <definedName name="_______IAF2006" localSheetId="15">#REF!</definedName>
    <definedName name="_______IAF2006">#REF!</definedName>
    <definedName name="_______PLQ2" localSheetId="1">#REF!</definedName>
    <definedName name="_______PLQ2" localSheetId="3">#REF!</definedName>
    <definedName name="_______PLQ2" localSheetId="9">#REF!</definedName>
    <definedName name="_______PLQ2" localSheetId="15">#REF!</definedName>
    <definedName name="_______PLQ2">#REF!</definedName>
    <definedName name="_______TW092006" localSheetId="1">#REF!</definedName>
    <definedName name="_______TW092006" localSheetId="3">#REF!</definedName>
    <definedName name="_______TW092006" localSheetId="9">#REF!</definedName>
    <definedName name="_______TW092006" localSheetId="15">#REF!</definedName>
    <definedName name="_______TW092006">#REF!</definedName>
    <definedName name="_______TW092007" localSheetId="1">#REF!</definedName>
    <definedName name="_______TW092007" localSheetId="3">#REF!</definedName>
    <definedName name="_______TW092007" localSheetId="9">#REF!</definedName>
    <definedName name="_______TW092007" localSheetId="15">#REF!</definedName>
    <definedName name="_______TW092007">#REF!</definedName>
    <definedName name="_______wbk1" localSheetId="1">#N/A</definedName>
    <definedName name="_______wbk1" localSheetId="0">#N/A</definedName>
    <definedName name="_______wbk1" localSheetId="3">'Przychody prowizyjne'!_______wbk1</definedName>
    <definedName name="_______wbk1" localSheetId="16">[1]!__wbk1</definedName>
    <definedName name="_______wbk1">'Przychody prowizyjne'!_______wbk1</definedName>
    <definedName name="_______xliuwt54j27" localSheetId="1">'[7]wybrane dane finansowe 1'!#REF!</definedName>
    <definedName name="_______xliuwt54j27" localSheetId="3">'[7]wybrane dane finansowe 1'!#REF!</definedName>
    <definedName name="_______xliuwt54j27" localSheetId="9">'[7]wybrane dane finansowe 1'!#REF!</definedName>
    <definedName name="_______xliuwt54j27" localSheetId="15">'[7]wybrane dane finansowe 1'!#REF!</definedName>
    <definedName name="_______xliuwt54j27">'[7]wybrane dane finansowe 1'!#REF!</definedName>
    <definedName name="______IAF2005" localSheetId="1">#REF!</definedName>
    <definedName name="______IAF2005" localSheetId="3">#REF!</definedName>
    <definedName name="______IAF2005" localSheetId="9">#REF!</definedName>
    <definedName name="______IAF2005" localSheetId="15">#REF!</definedName>
    <definedName name="______IAF2005">#REF!</definedName>
    <definedName name="______IAF2006" localSheetId="1">#REF!</definedName>
    <definedName name="______IAF2006" localSheetId="3">#REF!</definedName>
    <definedName name="______IAF2006" localSheetId="9">#REF!</definedName>
    <definedName name="______IAF2006" localSheetId="15">#REF!</definedName>
    <definedName name="______IAF2006">#REF!</definedName>
    <definedName name="______PLQ2" localSheetId="1">#REF!</definedName>
    <definedName name="______PLQ2" localSheetId="3">#REF!</definedName>
    <definedName name="______PLQ2" localSheetId="9">#REF!</definedName>
    <definedName name="______PLQ2" localSheetId="15">#REF!</definedName>
    <definedName name="______PLQ2">#REF!</definedName>
    <definedName name="______TW092006" localSheetId="1">#REF!</definedName>
    <definedName name="______TW092006" localSheetId="3">#REF!</definedName>
    <definedName name="______TW092006" localSheetId="9">#REF!</definedName>
    <definedName name="______TW092006" localSheetId="15">#REF!</definedName>
    <definedName name="______TW092006">#REF!</definedName>
    <definedName name="______TW092007" localSheetId="1">#REF!</definedName>
    <definedName name="______TW092007" localSheetId="3">#REF!</definedName>
    <definedName name="______TW092007" localSheetId="9">#REF!</definedName>
    <definedName name="______TW092007" localSheetId="15">#REF!</definedName>
    <definedName name="______TW092007">#REF!</definedName>
    <definedName name="______wbk1" localSheetId="1">#N/A</definedName>
    <definedName name="______wbk1" localSheetId="0">#N/A</definedName>
    <definedName name="______wbk1" localSheetId="3">'Przychody prowizyjne'!______wbk1</definedName>
    <definedName name="______wbk1" localSheetId="16">#N/A</definedName>
    <definedName name="______wbk1">'Przychody prowizyjne'!______wbk1</definedName>
    <definedName name="______xliuwt54j27" localSheetId="1">'[5]wybrane dane finansowe 1'!#REF!</definedName>
    <definedName name="______xliuwt54j27" localSheetId="3">'[5]wybrane dane finansowe 1'!#REF!</definedName>
    <definedName name="______xliuwt54j27" localSheetId="9">'[5]wybrane dane finansowe 1'!#REF!</definedName>
    <definedName name="______xliuwt54j27" localSheetId="15">'[5]wybrane dane finansowe 1'!#REF!</definedName>
    <definedName name="______xliuwt54j27" localSheetId="16">'[7]wybrane dane finansowe 1'!#REF!</definedName>
    <definedName name="______xliuwt54j27">'[5]wybrane dane finansowe 1'!#REF!</definedName>
    <definedName name="_____ALI1" localSheetId="1">#REF!</definedName>
    <definedName name="_____ALI1" localSheetId="3">#REF!</definedName>
    <definedName name="_____ALI1" localSheetId="9">#REF!</definedName>
    <definedName name="_____ALI1" localSheetId="15">#REF!</definedName>
    <definedName name="_____ALI1">#REF!</definedName>
    <definedName name="_____ALI2" localSheetId="1">#REF!</definedName>
    <definedName name="_____ALI2" localSheetId="3">#REF!</definedName>
    <definedName name="_____ALI2" localSheetId="9">#REF!</definedName>
    <definedName name="_____ALI2" localSheetId="15">#REF!</definedName>
    <definedName name="_____ALI2">#REF!</definedName>
    <definedName name="_____AMI1" localSheetId="1">#REF!</definedName>
    <definedName name="_____AMI1" localSheetId="3">#REF!</definedName>
    <definedName name="_____AMI1" localSheetId="9">#REF!</definedName>
    <definedName name="_____AMI1" localSheetId="15">#REF!</definedName>
    <definedName name="_____AMI1">#REF!</definedName>
    <definedName name="_____AMI2" localSheetId="1">#REF!</definedName>
    <definedName name="_____AMI2" localSheetId="3">#REF!</definedName>
    <definedName name="_____AMI2" localSheetId="9">#REF!</definedName>
    <definedName name="_____AMI2" localSheetId="15">#REF!</definedName>
    <definedName name="_____AMI2">#REF!</definedName>
    <definedName name="_____AOI1" localSheetId="1">#REF!</definedName>
    <definedName name="_____AOI1" localSheetId="3">#REF!</definedName>
    <definedName name="_____AOI1" localSheetId="9">#REF!</definedName>
    <definedName name="_____AOI1" localSheetId="15">#REF!</definedName>
    <definedName name="_____AOI1">#REF!</definedName>
    <definedName name="_____AOI2" localSheetId="1">#REF!</definedName>
    <definedName name="_____AOI2" localSheetId="3">#REF!</definedName>
    <definedName name="_____AOI2" localSheetId="9">#REF!</definedName>
    <definedName name="_____AOI2" localSheetId="15">#REF!</definedName>
    <definedName name="_____AOI2">#REF!</definedName>
    <definedName name="_____DAI1" localSheetId="1">#REF!</definedName>
    <definedName name="_____DAI1" localSheetId="3">#REF!</definedName>
    <definedName name="_____DAI1" localSheetId="9">#REF!</definedName>
    <definedName name="_____DAI1" localSheetId="15">#REF!</definedName>
    <definedName name="_____DAI1">#REF!</definedName>
    <definedName name="_____DAI2" localSheetId="1">#REF!</definedName>
    <definedName name="_____DAI2" localSheetId="3">#REF!</definedName>
    <definedName name="_____DAI2" localSheetId="9">#REF!</definedName>
    <definedName name="_____DAI2" localSheetId="15">#REF!</definedName>
    <definedName name="_____DAI2">#REF!</definedName>
    <definedName name="_____DCI1" localSheetId="1">#REF!</definedName>
    <definedName name="_____DCI1" localSheetId="3">#REF!</definedName>
    <definedName name="_____DCI1" localSheetId="9">#REF!</definedName>
    <definedName name="_____DCI1" localSheetId="15">#REF!</definedName>
    <definedName name="_____DCI1">#REF!</definedName>
    <definedName name="_____DCI2" localSheetId="1">#REF!</definedName>
    <definedName name="_____DCI2" localSheetId="3">#REF!</definedName>
    <definedName name="_____DCI2" localSheetId="9">#REF!</definedName>
    <definedName name="_____DCI2" localSheetId="15">#REF!</definedName>
    <definedName name="_____DCI2">#REF!</definedName>
    <definedName name="_____ELI1" localSheetId="1">#REF!</definedName>
    <definedName name="_____ELI1" localSheetId="3">#REF!</definedName>
    <definedName name="_____ELI1" localSheetId="9">#REF!</definedName>
    <definedName name="_____ELI1" localSheetId="15">#REF!</definedName>
    <definedName name="_____ELI1">#REF!</definedName>
    <definedName name="_____ELI2" localSheetId="1">#REF!</definedName>
    <definedName name="_____ELI2" localSheetId="3">#REF!</definedName>
    <definedName name="_____ELI2" localSheetId="9">#REF!</definedName>
    <definedName name="_____ELI2" localSheetId="15">#REF!</definedName>
    <definedName name="_____ELI2">#REF!</definedName>
    <definedName name="_____FXI1" localSheetId="1">#REF!</definedName>
    <definedName name="_____FXI1" localSheetId="3">#REF!</definedName>
    <definedName name="_____FXI1" localSheetId="9">#REF!</definedName>
    <definedName name="_____FXI1" localSheetId="15">#REF!</definedName>
    <definedName name="_____FXI1">#REF!</definedName>
    <definedName name="_____FXI2" localSheetId="1">#REF!</definedName>
    <definedName name="_____FXI2" localSheetId="3">#REF!</definedName>
    <definedName name="_____FXI2" localSheetId="9">#REF!</definedName>
    <definedName name="_____FXI2" localSheetId="15">#REF!</definedName>
    <definedName name="_____FXI2">#REF!</definedName>
    <definedName name="_____IAF2005" localSheetId="1">#REF!</definedName>
    <definedName name="_____IAF2005" localSheetId="3">#REF!</definedName>
    <definedName name="_____IAF2005" localSheetId="9">#REF!</definedName>
    <definedName name="_____IAF2005" localSheetId="15">#REF!</definedName>
    <definedName name="_____IAF2005">#REF!</definedName>
    <definedName name="_____IAF2006" localSheetId="1">#REF!</definedName>
    <definedName name="_____IAF2006" localSheetId="3">#REF!</definedName>
    <definedName name="_____IAF2006" localSheetId="9">#REF!</definedName>
    <definedName name="_____IAF2006" localSheetId="15">#REF!</definedName>
    <definedName name="_____IAF2006">#REF!</definedName>
    <definedName name="_____NAN2">[8]AN2!$A$3:$AA$111</definedName>
    <definedName name="_____PLQ2" localSheetId="1">#REF!</definedName>
    <definedName name="_____PLQ2" localSheetId="3">#REF!</definedName>
    <definedName name="_____PLQ2" localSheetId="9">#REF!</definedName>
    <definedName name="_____PLQ2" localSheetId="15">#REF!</definedName>
    <definedName name="_____PLQ2">#REF!</definedName>
    <definedName name="_____RAI1" localSheetId="1">#REF!</definedName>
    <definedName name="_____RAI1" localSheetId="3">#REF!</definedName>
    <definedName name="_____RAI1" localSheetId="9">#REF!</definedName>
    <definedName name="_____RAI1" localSheetId="15">#REF!</definedName>
    <definedName name="_____RAI1">#REF!</definedName>
    <definedName name="_____RAI2" localSheetId="1">#REF!</definedName>
    <definedName name="_____RAI2" localSheetId="3">#REF!</definedName>
    <definedName name="_____RAI2" localSheetId="9">#REF!</definedName>
    <definedName name="_____RAI2" localSheetId="15">#REF!</definedName>
    <definedName name="_____RAI2">#REF!</definedName>
    <definedName name="_____scn1" localSheetId="1">#REF!</definedName>
    <definedName name="_____scn1" localSheetId="3">#REF!</definedName>
    <definedName name="_____scn1" localSheetId="9">#REF!</definedName>
    <definedName name="_____scn1" localSheetId="15">#REF!</definedName>
    <definedName name="_____scn1">#REF!</definedName>
    <definedName name="_____TMI1" localSheetId="1">#REF!</definedName>
    <definedName name="_____TMI1" localSheetId="3">#REF!</definedName>
    <definedName name="_____TMI1" localSheetId="9">#REF!</definedName>
    <definedName name="_____TMI1" localSheetId="15">#REF!</definedName>
    <definedName name="_____TMI1">#REF!</definedName>
    <definedName name="_____TMI2" localSheetId="1">#REF!</definedName>
    <definedName name="_____TMI2" localSheetId="3">#REF!</definedName>
    <definedName name="_____TMI2" localSheetId="9">#REF!</definedName>
    <definedName name="_____TMI2" localSheetId="15">#REF!</definedName>
    <definedName name="_____TMI2">#REF!</definedName>
    <definedName name="_____TW092006" localSheetId="1">#REF!</definedName>
    <definedName name="_____TW092006" localSheetId="3">#REF!</definedName>
    <definedName name="_____TW092006" localSheetId="9">#REF!</definedName>
    <definedName name="_____TW092006" localSheetId="15">#REF!</definedName>
    <definedName name="_____TW092006">#REF!</definedName>
    <definedName name="_____TW092007" localSheetId="1">#REF!</definedName>
    <definedName name="_____TW092007" localSheetId="3">#REF!</definedName>
    <definedName name="_____TW092007" localSheetId="9">#REF!</definedName>
    <definedName name="_____TW092007" localSheetId="15">#REF!</definedName>
    <definedName name="_____TW092007">#REF!</definedName>
    <definedName name="_____UNI1" localSheetId="1">#REF!</definedName>
    <definedName name="_____UNI1" localSheetId="3">#REF!</definedName>
    <definedName name="_____UNI1" localSheetId="9">#REF!</definedName>
    <definedName name="_____UNI1" localSheetId="15">#REF!</definedName>
    <definedName name="_____UNI1">#REF!</definedName>
    <definedName name="_____UNI2" localSheetId="1">#REF!</definedName>
    <definedName name="_____UNI2" localSheetId="3">#REF!</definedName>
    <definedName name="_____UNI2" localSheetId="9">#REF!</definedName>
    <definedName name="_____UNI2" localSheetId="15">#REF!</definedName>
    <definedName name="_____UNI2">#REF!</definedName>
    <definedName name="_____wbk1" localSheetId="1">#N/A</definedName>
    <definedName name="_____wbk1" localSheetId="0">#N/A</definedName>
    <definedName name="_____wbk1" localSheetId="3">'Przychody prowizyjne'!_____wbk1</definedName>
    <definedName name="_____wbk1" localSheetId="16">[2]!_____wbk1</definedName>
    <definedName name="_____wbk1">'Przychody prowizyjne'!_____wbk1</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9">'[5]wybrane dane finansowe 1'!#REF!</definedName>
    <definedName name="_____xliuwt54j27" localSheetId="15">'[5]wybrane dane finansowe 1'!#REF!</definedName>
    <definedName name="_____xliuwt54j27" localSheetId="16">'[5]wybrane dane finansowe 1'!#REF!</definedName>
    <definedName name="_____xliuwt54j27">'[5]wybrane dane finansowe 1'!#REF!</definedName>
    <definedName name="____ALI1" localSheetId="1">#REF!</definedName>
    <definedName name="____ALI1" localSheetId="3">#REF!</definedName>
    <definedName name="____ALI1" localSheetId="9">#REF!</definedName>
    <definedName name="____ALI1" localSheetId="15">#REF!</definedName>
    <definedName name="____ALI1">#REF!</definedName>
    <definedName name="____ALI2" localSheetId="1">#REF!</definedName>
    <definedName name="____ALI2" localSheetId="3">#REF!</definedName>
    <definedName name="____ALI2" localSheetId="9">#REF!</definedName>
    <definedName name="____ALI2" localSheetId="15">#REF!</definedName>
    <definedName name="____ALI2">#REF!</definedName>
    <definedName name="____AMI1" localSheetId="1">#REF!</definedName>
    <definedName name="____AMI1" localSheetId="3">#REF!</definedName>
    <definedName name="____AMI1" localSheetId="9">#REF!</definedName>
    <definedName name="____AMI1" localSheetId="15">#REF!</definedName>
    <definedName name="____AMI1">#REF!</definedName>
    <definedName name="____AMI2" localSheetId="1">#REF!</definedName>
    <definedName name="____AMI2" localSheetId="3">#REF!</definedName>
    <definedName name="____AMI2" localSheetId="9">#REF!</definedName>
    <definedName name="____AMI2" localSheetId="15">#REF!</definedName>
    <definedName name="____AMI2">#REF!</definedName>
    <definedName name="____AOI1" localSheetId="1">#REF!</definedName>
    <definedName name="____AOI1" localSheetId="3">#REF!</definedName>
    <definedName name="____AOI1" localSheetId="9">#REF!</definedName>
    <definedName name="____AOI1" localSheetId="15">#REF!</definedName>
    <definedName name="____AOI1">#REF!</definedName>
    <definedName name="____AOI2" localSheetId="1">#REF!</definedName>
    <definedName name="____AOI2" localSheetId="3">#REF!</definedName>
    <definedName name="____AOI2" localSheetId="9">#REF!</definedName>
    <definedName name="____AOI2" localSheetId="15">#REF!</definedName>
    <definedName name="____AOI2">#REF!</definedName>
    <definedName name="____DAI1" localSheetId="1">#REF!</definedName>
    <definedName name="____DAI1" localSheetId="3">#REF!</definedName>
    <definedName name="____DAI1" localSheetId="9">#REF!</definedName>
    <definedName name="____DAI1" localSheetId="15">#REF!</definedName>
    <definedName name="____DAI1">#REF!</definedName>
    <definedName name="____DAI2" localSheetId="1">#REF!</definedName>
    <definedName name="____DAI2" localSheetId="3">#REF!</definedName>
    <definedName name="____DAI2" localSheetId="9">#REF!</definedName>
    <definedName name="____DAI2" localSheetId="15">#REF!</definedName>
    <definedName name="____DAI2">#REF!</definedName>
    <definedName name="____DCI1" localSheetId="1">#REF!</definedName>
    <definedName name="____DCI1" localSheetId="3">#REF!</definedName>
    <definedName name="____DCI1" localSheetId="9">#REF!</definedName>
    <definedName name="____DCI1" localSheetId="15">#REF!</definedName>
    <definedName name="____DCI1">#REF!</definedName>
    <definedName name="____DCI2" localSheetId="1">#REF!</definedName>
    <definedName name="____DCI2" localSheetId="3">#REF!</definedName>
    <definedName name="____DCI2" localSheetId="9">#REF!</definedName>
    <definedName name="____DCI2" localSheetId="15">#REF!</definedName>
    <definedName name="____DCI2">#REF!</definedName>
    <definedName name="____ELI1" localSheetId="1">#REF!</definedName>
    <definedName name="____ELI1" localSheetId="3">#REF!</definedName>
    <definedName name="____ELI1" localSheetId="9">#REF!</definedName>
    <definedName name="____ELI1" localSheetId="15">#REF!</definedName>
    <definedName name="____ELI1">#REF!</definedName>
    <definedName name="____ELI2" localSheetId="1">#REF!</definedName>
    <definedName name="____ELI2" localSheetId="3">#REF!</definedName>
    <definedName name="____ELI2" localSheetId="9">#REF!</definedName>
    <definedName name="____ELI2" localSheetId="15">#REF!</definedName>
    <definedName name="____ELI2">#REF!</definedName>
    <definedName name="____FXI1" localSheetId="1">#REF!</definedName>
    <definedName name="____FXI1" localSheetId="3">#REF!</definedName>
    <definedName name="____FXI1" localSheetId="9">#REF!</definedName>
    <definedName name="____FXI1" localSheetId="15">#REF!</definedName>
    <definedName name="____FXI1">#REF!</definedName>
    <definedName name="____FXI2" localSheetId="1">#REF!</definedName>
    <definedName name="____FXI2" localSheetId="3">#REF!</definedName>
    <definedName name="____FXI2" localSheetId="9">#REF!</definedName>
    <definedName name="____FXI2" localSheetId="15">#REF!</definedName>
    <definedName name="____FXI2">#REF!</definedName>
    <definedName name="____IAF2005" localSheetId="1">#REF!</definedName>
    <definedName name="____IAF2005" localSheetId="3">#REF!</definedName>
    <definedName name="____IAF2005" localSheetId="9">#REF!</definedName>
    <definedName name="____IAF2005" localSheetId="15">#REF!</definedName>
    <definedName name="____IAF2005">#REF!</definedName>
    <definedName name="____IAF2006" localSheetId="1">#REF!</definedName>
    <definedName name="____IAF2006" localSheetId="3">#REF!</definedName>
    <definedName name="____IAF2006" localSheetId="9">#REF!</definedName>
    <definedName name="____IAF2006" localSheetId="15">#REF!</definedName>
    <definedName name="____IAF2006">#REF!</definedName>
    <definedName name="____NAN2">[9]AN2!$A$3:$AA$111</definedName>
    <definedName name="____PLQ2" localSheetId="1">#REF!</definedName>
    <definedName name="____PLQ2" localSheetId="3">#REF!</definedName>
    <definedName name="____PLQ2" localSheetId="9">#REF!</definedName>
    <definedName name="____PLQ2" localSheetId="15">#REF!</definedName>
    <definedName name="____PLQ2">#REF!</definedName>
    <definedName name="____RAI1" localSheetId="1">#REF!</definedName>
    <definedName name="____RAI1" localSheetId="3">#REF!</definedName>
    <definedName name="____RAI1" localSheetId="9">#REF!</definedName>
    <definedName name="____RAI1" localSheetId="15">#REF!</definedName>
    <definedName name="____RAI1">#REF!</definedName>
    <definedName name="____RAI2" localSheetId="1">#REF!</definedName>
    <definedName name="____RAI2" localSheetId="3">#REF!</definedName>
    <definedName name="____RAI2" localSheetId="9">#REF!</definedName>
    <definedName name="____RAI2" localSheetId="15">#REF!</definedName>
    <definedName name="____RAI2">#REF!</definedName>
    <definedName name="____scn1" localSheetId="1">#REF!</definedName>
    <definedName name="____scn1" localSheetId="3">#REF!</definedName>
    <definedName name="____scn1" localSheetId="9">#REF!</definedName>
    <definedName name="____scn1" localSheetId="15">#REF!</definedName>
    <definedName name="____scn1">#REF!</definedName>
    <definedName name="____TMI1" localSheetId="1">#REF!</definedName>
    <definedName name="____TMI1" localSheetId="3">#REF!</definedName>
    <definedName name="____TMI1" localSheetId="9">#REF!</definedName>
    <definedName name="____TMI1" localSheetId="15">#REF!</definedName>
    <definedName name="____TMI1">#REF!</definedName>
    <definedName name="____TMI2" localSheetId="1">#REF!</definedName>
    <definedName name="____TMI2" localSheetId="3">#REF!</definedName>
    <definedName name="____TMI2" localSheetId="9">#REF!</definedName>
    <definedName name="____TMI2" localSheetId="15">#REF!</definedName>
    <definedName name="____TMI2">#REF!</definedName>
    <definedName name="____TW092006" localSheetId="1">#REF!</definedName>
    <definedName name="____TW092006" localSheetId="3">#REF!</definedName>
    <definedName name="____TW092006" localSheetId="9">#REF!</definedName>
    <definedName name="____TW092006" localSheetId="15">#REF!</definedName>
    <definedName name="____TW092006">#REF!</definedName>
    <definedName name="____TW092007" localSheetId="1">#REF!</definedName>
    <definedName name="____TW092007" localSheetId="3">#REF!</definedName>
    <definedName name="____TW092007" localSheetId="9">#REF!</definedName>
    <definedName name="____TW092007" localSheetId="15">#REF!</definedName>
    <definedName name="____TW092007">#REF!</definedName>
    <definedName name="____UNI1" localSheetId="1">#REF!</definedName>
    <definedName name="____UNI1" localSheetId="3">#REF!</definedName>
    <definedName name="____UNI1" localSheetId="9">#REF!</definedName>
    <definedName name="____UNI1" localSheetId="15">#REF!</definedName>
    <definedName name="____UNI1">#REF!</definedName>
    <definedName name="____UNI2" localSheetId="1">#REF!</definedName>
    <definedName name="____UNI2" localSheetId="3">#REF!</definedName>
    <definedName name="____UNI2" localSheetId="9">#REF!</definedName>
    <definedName name="____UNI2" localSheetId="15">#REF!</definedName>
    <definedName name="____UNI2">#REF!</definedName>
    <definedName name="____wbk1" localSheetId="1">#N/A</definedName>
    <definedName name="____wbk1" localSheetId="0">#N/A</definedName>
    <definedName name="____wbk1" localSheetId="3">'Przychody prowizyjne'!____wbk1</definedName>
    <definedName name="____wbk1" localSheetId="16">#N/A</definedName>
    <definedName name="____wbk1">'Przychody prowizyjne'!____wbk1</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9">'[5]wybrane dane finansowe 1'!#REF!</definedName>
    <definedName name="____xliuwt54j27" localSheetId="15">'[5]wybrane dane finansowe 1'!#REF!</definedName>
    <definedName name="____xliuwt54j27" localSheetId="16">'[5]wybrane dane finansowe 1'!#REF!</definedName>
    <definedName name="____xliuwt54j27">'[5]wybrane dane finansowe 1'!#REF!</definedName>
    <definedName name="___ALI1" localSheetId="1">#REF!</definedName>
    <definedName name="___ALI1" localSheetId="3">#REF!</definedName>
    <definedName name="___ALI1" localSheetId="9">#REF!</definedName>
    <definedName name="___ALI1" localSheetId="15">#REF!</definedName>
    <definedName name="___ALI1">#REF!</definedName>
    <definedName name="___ALI2" localSheetId="1">#REF!</definedName>
    <definedName name="___ALI2" localSheetId="3">#REF!</definedName>
    <definedName name="___ALI2" localSheetId="9">#REF!</definedName>
    <definedName name="___ALI2" localSheetId="15">#REF!</definedName>
    <definedName name="___ALI2">#REF!</definedName>
    <definedName name="___AMI1" localSheetId="1">#REF!</definedName>
    <definedName name="___AMI1" localSheetId="3">#REF!</definedName>
    <definedName name="___AMI1" localSheetId="9">#REF!</definedName>
    <definedName name="___AMI1" localSheetId="15">#REF!</definedName>
    <definedName name="___AMI1">#REF!</definedName>
    <definedName name="___AMI2" localSheetId="1">#REF!</definedName>
    <definedName name="___AMI2" localSheetId="3">#REF!</definedName>
    <definedName name="___AMI2" localSheetId="9">#REF!</definedName>
    <definedName name="___AMI2" localSheetId="15">#REF!</definedName>
    <definedName name="___AMI2">#REF!</definedName>
    <definedName name="___AOI1" localSheetId="1">#REF!</definedName>
    <definedName name="___AOI1" localSheetId="3">#REF!</definedName>
    <definedName name="___AOI1" localSheetId="9">#REF!</definedName>
    <definedName name="___AOI1" localSheetId="15">#REF!</definedName>
    <definedName name="___AOI1">#REF!</definedName>
    <definedName name="___AOI2" localSheetId="1">#REF!</definedName>
    <definedName name="___AOI2" localSheetId="3">#REF!</definedName>
    <definedName name="___AOI2" localSheetId="9">#REF!</definedName>
    <definedName name="___AOI2" localSheetId="15">#REF!</definedName>
    <definedName name="___AOI2">#REF!</definedName>
    <definedName name="___DAI1" localSheetId="1">#REF!</definedName>
    <definedName name="___DAI1" localSheetId="3">#REF!</definedName>
    <definedName name="___DAI1" localSheetId="9">#REF!</definedName>
    <definedName name="___DAI1" localSheetId="15">#REF!</definedName>
    <definedName name="___DAI1">#REF!</definedName>
    <definedName name="___DAI2" localSheetId="1">#REF!</definedName>
    <definedName name="___DAI2" localSheetId="3">#REF!</definedName>
    <definedName name="___DAI2" localSheetId="9">#REF!</definedName>
    <definedName name="___DAI2" localSheetId="15">#REF!</definedName>
    <definedName name="___DAI2">#REF!</definedName>
    <definedName name="___DCI1" localSheetId="1">#REF!</definedName>
    <definedName name="___DCI1" localSheetId="3">#REF!</definedName>
    <definedName name="___DCI1" localSheetId="9">#REF!</definedName>
    <definedName name="___DCI1" localSheetId="15">#REF!</definedName>
    <definedName name="___DCI1">#REF!</definedName>
    <definedName name="___DCI2" localSheetId="1">#REF!</definedName>
    <definedName name="___DCI2" localSheetId="3">#REF!</definedName>
    <definedName name="___DCI2" localSheetId="9">#REF!</definedName>
    <definedName name="___DCI2" localSheetId="15">#REF!</definedName>
    <definedName name="___DCI2">#REF!</definedName>
    <definedName name="___ELI1" localSheetId="1">#REF!</definedName>
    <definedName name="___ELI1" localSheetId="3">#REF!</definedName>
    <definedName name="___ELI1" localSheetId="9">#REF!</definedName>
    <definedName name="___ELI1" localSheetId="15">#REF!</definedName>
    <definedName name="___ELI1">#REF!</definedName>
    <definedName name="___ELI2" localSheetId="1">#REF!</definedName>
    <definedName name="___ELI2" localSheetId="3">#REF!</definedName>
    <definedName name="___ELI2" localSheetId="9">#REF!</definedName>
    <definedName name="___ELI2" localSheetId="15">#REF!</definedName>
    <definedName name="___ELI2">#REF!</definedName>
    <definedName name="___FXI1" localSheetId="1">#REF!</definedName>
    <definedName name="___FXI1" localSheetId="3">#REF!</definedName>
    <definedName name="___FXI1" localSheetId="9">#REF!</definedName>
    <definedName name="___FXI1" localSheetId="15">#REF!</definedName>
    <definedName name="___FXI1">#REF!</definedName>
    <definedName name="___FXI2" localSheetId="1">#REF!</definedName>
    <definedName name="___FXI2" localSheetId="3">#REF!</definedName>
    <definedName name="___FXI2" localSheetId="9">#REF!</definedName>
    <definedName name="___FXI2" localSheetId="15">#REF!</definedName>
    <definedName name="___FXI2">#REF!</definedName>
    <definedName name="___IAF2005" localSheetId="1">#REF!</definedName>
    <definedName name="___IAF2005" localSheetId="3">#REF!</definedName>
    <definedName name="___IAF2005" localSheetId="9">#REF!</definedName>
    <definedName name="___IAF2005" localSheetId="15">#REF!</definedName>
    <definedName name="___IAF2005">#REF!</definedName>
    <definedName name="___IAF2006" localSheetId="1">#REF!</definedName>
    <definedName name="___IAF2006" localSheetId="3">#REF!</definedName>
    <definedName name="___IAF2006" localSheetId="9">#REF!</definedName>
    <definedName name="___IAF2006" localSheetId="15">#REF!</definedName>
    <definedName name="___IAF2006">#REF!</definedName>
    <definedName name="___NAN2">[9]AN2!$A$3:$AA$111</definedName>
    <definedName name="___PLQ2" localSheetId="1">#REF!</definedName>
    <definedName name="___PLQ2" localSheetId="3">#REF!</definedName>
    <definedName name="___PLQ2" localSheetId="9">#REF!</definedName>
    <definedName name="___PLQ2" localSheetId="15">#REF!</definedName>
    <definedName name="___PLQ2">#REF!</definedName>
    <definedName name="___RAI1" localSheetId="1">#REF!</definedName>
    <definedName name="___RAI1" localSheetId="3">#REF!</definedName>
    <definedName name="___RAI1" localSheetId="9">#REF!</definedName>
    <definedName name="___RAI1" localSheetId="15">#REF!</definedName>
    <definedName name="___RAI1">#REF!</definedName>
    <definedName name="___RAI2" localSheetId="1">#REF!</definedName>
    <definedName name="___RAI2" localSheetId="3">#REF!</definedName>
    <definedName name="___RAI2" localSheetId="9">#REF!</definedName>
    <definedName name="___RAI2" localSheetId="15">#REF!</definedName>
    <definedName name="___RAI2">#REF!</definedName>
    <definedName name="___scn1" localSheetId="1">#REF!</definedName>
    <definedName name="___scn1" localSheetId="3">#REF!</definedName>
    <definedName name="___scn1" localSheetId="9">#REF!</definedName>
    <definedName name="___scn1" localSheetId="15">#REF!</definedName>
    <definedName name="___scn1">#REF!</definedName>
    <definedName name="___TMI1" localSheetId="1">#REF!</definedName>
    <definedName name="___TMI1" localSheetId="3">#REF!</definedName>
    <definedName name="___TMI1" localSheetId="9">#REF!</definedName>
    <definedName name="___TMI1" localSheetId="15">#REF!</definedName>
    <definedName name="___TMI1">#REF!</definedName>
    <definedName name="___TMI2" localSheetId="1">#REF!</definedName>
    <definedName name="___TMI2" localSheetId="3">#REF!</definedName>
    <definedName name="___TMI2" localSheetId="9">#REF!</definedName>
    <definedName name="___TMI2" localSheetId="15">#REF!</definedName>
    <definedName name="___TMI2">#REF!</definedName>
    <definedName name="___TW092006" localSheetId="1">#REF!</definedName>
    <definedName name="___TW092006" localSheetId="3">#REF!</definedName>
    <definedName name="___TW092006" localSheetId="9">#REF!</definedName>
    <definedName name="___TW092006" localSheetId="15">#REF!</definedName>
    <definedName name="___TW092006">#REF!</definedName>
    <definedName name="___TW092007" localSheetId="1">#REF!</definedName>
    <definedName name="___TW092007" localSheetId="3">#REF!</definedName>
    <definedName name="___TW092007" localSheetId="9">#REF!</definedName>
    <definedName name="___TW092007" localSheetId="15">#REF!</definedName>
    <definedName name="___TW092007">#REF!</definedName>
    <definedName name="___UNI1" localSheetId="1">#REF!</definedName>
    <definedName name="___UNI1" localSheetId="3">#REF!</definedName>
    <definedName name="___UNI1" localSheetId="9">#REF!</definedName>
    <definedName name="___UNI1" localSheetId="15">#REF!</definedName>
    <definedName name="___UNI1">#REF!</definedName>
    <definedName name="___UNI2" localSheetId="1">#REF!</definedName>
    <definedName name="___UNI2" localSheetId="3">#REF!</definedName>
    <definedName name="___UNI2" localSheetId="9">#REF!</definedName>
    <definedName name="___UNI2" localSheetId="15">#REF!</definedName>
    <definedName name="___UNI2">#REF!</definedName>
    <definedName name="___wbk1" localSheetId="1">#N/A</definedName>
    <definedName name="___wbk1" localSheetId="0">#N/A</definedName>
    <definedName name="___wbk1" localSheetId="3">'Przychody prowizyjne'!___wbk1</definedName>
    <definedName name="___wbk1" localSheetId="16">#N/A</definedName>
    <definedName name="___wbk1">'Przychody prowizyjne'!___wbk1</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9">'[5]wybrane dane finansowe 1'!#REF!</definedName>
    <definedName name="___xliuwt54j27" localSheetId="15">'[5]wybrane dane finansowe 1'!#REF!</definedName>
    <definedName name="___xliuwt54j27" localSheetId="16">'[5]wybrane dane finansowe 1'!#REF!</definedName>
    <definedName name="___xliuwt54j27">'[5]wybrane dane finansowe 1'!#REF!</definedName>
    <definedName name="__1_0_0mota" localSheetId="1">#REF!</definedName>
    <definedName name="__1_0_0mota" localSheetId="3">#REF!</definedName>
    <definedName name="__1_0_0mota" localSheetId="9">#REF!</definedName>
    <definedName name="__1_0_0mota" localSheetId="15">#REF!</definedName>
    <definedName name="__1_0_0mota">#REF!</definedName>
    <definedName name="__ALI1" localSheetId="1">#REF!</definedName>
    <definedName name="__ALI1" localSheetId="3">#REF!</definedName>
    <definedName name="__ALI1" localSheetId="9">#REF!</definedName>
    <definedName name="__ALI1" localSheetId="15">#REF!</definedName>
    <definedName name="__ALI1">#REF!</definedName>
    <definedName name="__ALI2" localSheetId="1">#REF!</definedName>
    <definedName name="__ALI2" localSheetId="3">#REF!</definedName>
    <definedName name="__ALI2" localSheetId="9">#REF!</definedName>
    <definedName name="__ALI2" localSheetId="15">#REF!</definedName>
    <definedName name="__ALI2">#REF!</definedName>
    <definedName name="__AMI1" localSheetId="1">#REF!</definedName>
    <definedName name="__AMI1" localSheetId="3">#REF!</definedName>
    <definedName name="__AMI1" localSheetId="9">#REF!</definedName>
    <definedName name="__AMI1" localSheetId="15">#REF!</definedName>
    <definedName name="__AMI1">#REF!</definedName>
    <definedName name="__AMI2" localSheetId="1">#REF!</definedName>
    <definedName name="__AMI2" localSheetId="3">#REF!</definedName>
    <definedName name="__AMI2" localSheetId="9">#REF!</definedName>
    <definedName name="__AMI2" localSheetId="15">#REF!</definedName>
    <definedName name="__AMI2">#REF!</definedName>
    <definedName name="__AOI1" localSheetId="1">#REF!</definedName>
    <definedName name="__AOI1" localSheetId="3">#REF!</definedName>
    <definedName name="__AOI1" localSheetId="9">#REF!</definedName>
    <definedName name="__AOI1" localSheetId="15">#REF!</definedName>
    <definedName name="__AOI1">#REF!</definedName>
    <definedName name="__AOI2" localSheetId="1">#REF!</definedName>
    <definedName name="__AOI2" localSheetId="3">#REF!</definedName>
    <definedName name="__AOI2" localSheetId="9">#REF!</definedName>
    <definedName name="__AOI2" localSheetId="15">#REF!</definedName>
    <definedName name="__AOI2">#REF!</definedName>
    <definedName name="__DAI1" localSheetId="1">#REF!</definedName>
    <definedName name="__DAI1" localSheetId="3">#REF!</definedName>
    <definedName name="__DAI1" localSheetId="9">#REF!</definedName>
    <definedName name="__DAI1" localSheetId="15">#REF!</definedName>
    <definedName name="__DAI1">#REF!</definedName>
    <definedName name="__DAI2" localSheetId="1">#REF!</definedName>
    <definedName name="__DAI2" localSheetId="3">#REF!</definedName>
    <definedName name="__DAI2" localSheetId="9">#REF!</definedName>
    <definedName name="__DAI2" localSheetId="15">#REF!</definedName>
    <definedName name="__DAI2">#REF!</definedName>
    <definedName name="__DCI1" localSheetId="1">#REF!</definedName>
    <definedName name="__DCI1" localSheetId="3">#REF!</definedName>
    <definedName name="__DCI1" localSheetId="9">#REF!</definedName>
    <definedName name="__DCI1" localSheetId="15">#REF!</definedName>
    <definedName name="__DCI1">#REF!</definedName>
    <definedName name="__DCI2" localSheetId="1">#REF!</definedName>
    <definedName name="__DCI2" localSheetId="3">#REF!</definedName>
    <definedName name="__DCI2" localSheetId="9">#REF!</definedName>
    <definedName name="__DCI2" localSheetId="15">#REF!</definedName>
    <definedName name="__DCI2">#REF!</definedName>
    <definedName name="__ELI1" localSheetId="1">#REF!</definedName>
    <definedName name="__ELI1" localSheetId="3">#REF!</definedName>
    <definedName name="__ELI1" localSheetId="9">#REF!</definedName>
    <definedName name="__ELI1" localSheetId="15">#REF!</definedName>
    <definedName name="__ELI1">#REF!</definedName>
    <definedName name="__ELI2" localSheetId="1">#REF!</definedName>
    <definedName name="__ELI2" localSheetId="3">#REF!</definedName>
    <definedName name="__ELI2" localSheetId="9">#REF!</definedName>
    <definedName name="__ELI2" localSheetId="15">#REF!</definedName>
    <definedName name="__ELI2">#REF!</definedName>
    <definedName name="__FXI1" localSheetId="1">#REF!</definedName>
    <definedName name="__FXI1" localSheetId="3">#REF!</definedName>
    <definedName name="__FXI1" localSheetId="9">#REF!</definedName>
    <definedName name="__FXI1" localSheetId="15">#REF!</definedName>
    <definedName name="__FXI1">#REF!</definedName>
    <definedName name="__FXI2" localSheetId="1">#REF!</definedName>
    <definedName name="__FXI2" localSheetId="3">#REF!</definedName>
    <definedName name="__FXI2" localSheetId="9">#REF!</definedName>
    <definedName name="__FXI2" localSheetId="15">#REF!</definedName>
    <definedName name="__FXI2">#REF!</definedName>
    <definedName name="__IAF2005" localSheetId="1">#REF!</definedName>
    <definedName name="__IAF2005" localSheetId="3">#REF!</definedName>
    <definedName name="__IAF2005" localSheetId="9">#REF!</definedName>
    <definedName name="__IAF2005" localSheetId="15">#REF!</definedName>
    <definedName name="__IAF2005">#REF!</definedName>
    <definedName name="__IAF2006" localSheetId="1">#REF!</definedName>
    <definedName name="__IAF2006" localSheetId="3">#REF!</definedName>
    <definedName name="__IAF2006" localSheetId="9">#REF!</definedName>
    <definedName name="__IAF2006" localSheetId="15">#REF!</definedName>
    <definedName name="__IAF2006">#REF!</definedName>
    <definedName name="__NAN2">[10]AN2!$A$1:$AG$123</definedName>
    <definedName name="__PLQ2" localSheetId="1">#REF!</definedName>
    <definedName name="__PLQ2" localSheetId="3">#REF!</definedName>
    <definedName name="__PLQ2" localSheetId="9">#REF!</definedName>
    <definedName name="__PLQ2" localSheetId="15">#REF!</definedName>
    <definedName name="__PLQ2">#REF!</definedName>
    <definedName name="__RAI1" localSheetId="1">#REF!</definedName>
    <definedName name="__RAI1" localSheetId="3">#REF!</definedName>
    <definedName name="__RAI1" localSheetId="9">#REF!</definedName>
    <definedName name="__RAI1" localSheetId="15">#REF!</definedName>
    <definedName name="__RAI1">#REF!</definedName>
    <definedName name="__RAI2" localSheetId="1">#REF!</definedName>
    <definedName name="__RAI2" localSheetId="3">#REF!</definedName>
    <definedName name="__RAI2" localSheetId="9">#REF!</definedName>
    <definedName name="__RAI2" localSheetId="15">#REF!</definedName>
    <definedName name="__RAI2">#REF!</definedName>
    <definedName name="__scn1" localSheetId="1">#REF!</definedName>
    <definedName name="__scn1" localSheetId="3">#REF!</definedName>
    <definedName name="__scn1" localSheetId="9">#REF!</definedName>
    <definedName name="__scn1" localSheetId="15">#REF!</definedName>
    <definedName name="__scn1">#REF!</definedName>
    <definedName name="__TMI1" localSheetId="1">#REF!</definedName>
    <definedName name="__TMI1" localSheetId="3">#REF!</definedName>
    <definedName name="__TMI1" localSheetId="9">#REF!</definedName>
    <definedName name="__TMI1" localSheetId="15">#REF!</definedName>
    <definedName name="__TMI1">#REF!</definedName>
    <definedName name="__TMI2" localSheetId="1">#REF!</definedName>
    <definedName name="__TMI2" localSheetId="3">#REF!</definedName>
    <definedName name="__TMI2" localSheetId="9">#REF!</definedName>
    <definedName name="__TMI2" localSheetId="15">#REF!</definedName>
    <definedName name="__TMI2">#REF!</definedName>
    <definedName name="__TW092006" localSheetId="1">#REF!</definedName>
    <definedName name="__TW092006" localSheetId="3">#REF!</definedName>
    <definedName name="__TW092006" localSheetId="9">#REF!</definedName>
    <definedName name="__TW092006" localSheetId="15">#REF!</definedName>
    <definedName name="__TW092006">#REF!</definedName>
    <definedName name="__TW092007" localSheetId="1">#REF!</definedName>
    <definedName name="__TW092007" localSheetId="3">#REF!</definedName>
    <definedName name="__TW092007" localSheetId="9">#REF!</definedName>
    <definedName name="__TW092007" localSheetId="15">#REF!</definedName>
    <definedName name="__TW092007">#REF!</definedName>
    <definedName name="__UNI1" localSheetId="1">#REF!</definedName>
    <definedName name="__UNI1" localSheetId="3">#REF!</definedName>
    <definedName name="__UNI1" localSheetId="9">#REF!</definedName>
    <definedName name="__UNI1" localSheetId="15">#REF!</definedName>
    <definedName name="__UNI1">#REF!</definedName>
    <definedName name="__UNI2" localSheetId="1">#REF!</definedName>
    <definedName name="__UNI2" localSheetId="3">#REF!</definedName>
    <definedName name="__UNI2" localSheetId="9">#REF!</definedName>
    <definedName name="__UNI2" localSheetId="15">#REF!</definedName>
    <definedName name="__UNI2">#REF!</definedName>
    <definedName name="__wbk1" localSheetId="1">BS!__wbk1</definedName>
    <definedName name="__wbk1" localSheetId="0">#N/A</definedName>
    <definedName name="__wbk1" localSheetId="3">'Przychody prowizyjne'!__wbk1</definedName>
    <definedName name="__wbk1" localSheetId="16">#N/A</definedName>
    <definedName name="__wbk1">BS!__wbk1</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9">'[5]wybrane dane finansowe 1'!#REF!</definedName>
    <definedName name="__xliuwt54j27" localSheetId="15">'[5]wybrane dane finansowe 1'!#REF!</definedName>
    <definedName name="__xliuwt54j27" localSheetId="16">'[5]wybrane dane finansowe 1'!#REF!</definedName>
    <definedName name="__xliuwt54j27">'[5]wybrane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9">'[5]wybrane dane finansowe 1'!#REF!</definedName>
    <definedName name="_02mwpn50mp" localSheetId="15">'[5]wybrane dane finansowe 1'!#REF!</definedName>
    <definedName name="_02mwpn50mp" localSheetId="16">'[5]wybrane dane finansowe 1'!#REF!</definedName>
    <definedName name="_02mwpn50mp">'[5]wybrane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9">'[5]wybrane dane finansowe 1'!#REF!</definedName>
    <definedName name="_081wdr4y2u" localSheetId="15">'[5]wybrane dane finansowe 1'!#REF!</definedName>
    <definedName name="_081wdr4y2u" localSheetId="16">'[5]wybrane dane finansowe 1'!#REF!</definedName>
    <definedName name="_081wdr4y2u">'[5]wybrane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9">'[5]wybrane dane finansowe 1'!#REF!</definedName>
    <definedName name="_091uuj50712" localSheetId="15">'[5]wybrane dane finansowe 1'!#REF!</definedName>
    <definedName name="_091uuj50712" localSheetId="16">'[5]wybrane dane finansowe 1'!#REF!</definedName>
    <definedName name="_091uuj50712">'[5]wybrane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9">'[5]wybrane dane finansowe 1'!#REF!</definedName>
    <definedName name="_0aj44s5072v" localSheetId="15">'[5]wybrane dane finansowe 1'!#REF!</definedName>
    <definedName name="_0aj44s5072v" localSheetId="16">'[5]wybrane dane finansowe 1'!#REF!</definedName>
    <definedName name="_0aj44s5072v">'[5]wybrane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9">'[5]wybrane dane finansowe 1'!#REF!</definedName>
    <definedName name="_0f4335536j" localSheetId="15">'[5]wybrane dane finansowe 1'!#REF!</definedName>
    <definedName name="_0f4335536j" localSheetId="16">'[5]wybrane dane finansowe 1'!#REF!</definedName>
    <definedName name="_0f4335536j">'[5]wybrane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9">'[5]wybrane dane finansowe 1'!#REF!</definedName>
    <definedName name="_0ixk1_qkqnmi1mk8" localSheetId="15">'[5]wybrane dane finansowe 1'!#REF!</definedName>
    <definedName name="_0ixk1_qkqnmi1mk8" localSheetId="16">'[5]wybrane dane finansowe 1'!#REF!</definedName>
    <definedName name="_0ixk1_qkqnmi1mk8">'[5]wybrane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9">'[5]wybrane dane finansowe 1'!#REF!</definedName>
    <definedName name="_0lw8lb51pf" localSheetId="15">'[5]wybrane dane finansowe 1'!#REF!</definedName>
    <definedName name="_0lw8lb51pf" localSheetId="16">'[5]wybrane dane finansowe 1'!#REF!</definedName>
    <definedName name="_0lw8lb51pf">'[5]wybrane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9">'[5]wybrane dane finansowe 1'!#REF!</definedName>
    <definedName name="_0ntf0354j21" localSheetId="15">'[5]wybrane dane finansowe 1'!#REF!</definedName>
    <definedName name="_0ntf0354j21" localSheetId="16">'[5]wybrane dane finansowe 1'!#REF!</definedName>
    <definedName name="_0ntf0354j21">'[5]wybrane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9">'[5]wybrane dane finansowe 1'!#REF!</definedName>
    <definedName name="_0qlxsw507v" localSheetId="15">'[5]wybrane dane finansowe 1'!#REF!</definedName>
    <definedName name="_0qlxsw507v" localSheetId="16">'[5]wybrane dane finansowe 1'!#REF!</definedName>
    <definedName name="_0qlxsw507v">'[5]wybrane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9">'[5]wybrane dane finansowe 1'!#REF!</definedName>
    <definedName name="_0qv6155181w" localSheetId="15">'[5]wybrane dane finansowe 1'!#REF!</definedName>
    <definedName name="_0qv6155181w" localSheetId="16">'[5]wybrane dane finansowe 1'!#REF!</definedName>
    <definedName name="_0qv6155181w">'[5]wybrane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9">'[5]wybrane dane finansowe 1'!#REF!</definedName>
    <definedName name="_0smkof4zl10" localSheetId="15">'[5]wybrane dane finansowe 1'!#REF!</definedName>
    <definedName name="_0smkof4zl10" localSheetId="16">'[5]wybrane dane finansowe 1'!#REF!</definedName>
    <definedName name="_0smkof4zl1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9">'[5]wybrane dane finansowe 1'!#REF!</definedName>
    <definedName name="_0sv6e754j2l" localSheetId="15">'[5]wybrane dane finansowe 1'!#REF!</definedName>
    <definedName name="_0sv6e754j2l" localSheetId="16">'[5]wybrane dane finansowe 1'!#REF!</definedName>
    <definedName name="_0sv6e754j2l">'[5]wybrane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9">'[5]wybrane dane finansowe 1'!#REF!</definedName>
    <definedName name="_0tt34x53q28" localSheetId="15">'[5]wybrane dane finansowe 1'!#REF!</definedName>
    <definedName name="_0tt34x53q28" localSheetId="16">'[5]wybrane dane finansowe 1'!#REF!</definedName>
    <definedName name="_0tt34x53q28">'[5]wybrane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9">'[5]wybrane dane finansowe 1'!#REF!</definedName>
    <definedName name="_0uf19a54j19" localSheetId="15">'[5]wybrane dane finansowe 1'!#REF!</definedName>
    <definedName name="_0uf19a54j19" localSheetId="16">'[5]wybrane dane finansowe 1'!#REF!</definedName>
    <definedName name="_0uf19a54j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9">'[5]wybrane dane finansowe 1'!#REF!</definedName>
    <definedName name="_0zy53w50mo" localSheetId="15">'[5]wybrane dane finansowe 1'!#REF!</definedName>
    <definedName name="_0zy53w50mo" localSheetId="16">'[5]wybrane dane finansowe 1'!#REF!</definedName>
    <definedName name="_0zy53w50mo">'[5]wybrane dane finansowe 1'!#REF!</definedName>
    <definedName name="_1______mota" localSheetId="1">#REF!</definedName>
    <definedName name="_1_0_0mota" localSheetId="1">'[11]#ADR'!#REF!</definedName>
    <definedName name="_1_0_0mota" localSheetId="3">'[11]#ADR'!#REF!</definedName>
    <definedName name="_1_0_0mota" localSheetId="9">'[11]#ADR'!#REF!</definedName>
    <definedName name="_1_0_0mota" localSheetId="15">'[11]#ADR'!#REF!</definedName>
    <definedName name="_1_0_0mota">'[11]#ADR'!#REF!</definedName>
    <definedName name="_10_____mota" localSheetId="1">#REF!</definedName>
    <definedName name="_10_____mota" localSheetId="3">#REF!</definedName>
    <definedName name="_10_____mota" localSheetId="9">#REF!</definedName>
    <definedName name="_10_____mota" localSheetId="15">#REF!</definedName>
    <definedName name="_10_____mota">#REF!</definedName>
    <definedName name="_11_0_0mota" localSheetId="1">#REF!</definedName>
    <definedName name="_122006" localSheetId="1">#REF!</definedName>
    <definedName name="_122006" localSheetId="3">#REF!</definedName>
    <definedName name="_122006" localSheetId="9">#REF!</definedName>
    <definedName name="_122006" localSheetId="15">#REF!</definedName>
    <definedName name="_122006">#REF!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9">'[5]wybrane dane finansowe 1'!#REF!</definedName>
    <definedName name="_12jb805072c" localSheetId="15">'[5]wybrane dane finansowe 1'!#REF!</definedName>
    <definedName name="_12jb805072c" localSheetId="16">'[5]wybrane dane finansowe 1'!#REF!</definedName>
    <definedName name="_12jb805072c">'[5]wybrane dane finansowe 1'!#REF!</definedName>
    <definedName name="_14_0_0mota" localSheetId="0">#REF!</definedName>
    <definedName name="_15_0_0mota" localSheetId="1">#REF!</definedName>
    <definedName name="_15_0_0mota" localSheetId="3">#REF!</definedName>
    <definedName name="_15_0_0mota" localSheetId="9">#REF!</definedName>
    <definedName name="_15_0_0mota" localSheetId="15">#REF!</definedName>
    <definedName name="_15_0_0mota">#REF!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9">'[5]wybrane dane finansowe 1'!#REF!</definedName>
    <definedName name="_15hyhl54j1h" localSheetId="15">'[5]wybrane dane finansowe 1'!#REF!</definedName>
    <definedName name="_15hyhl54j1h" localSheetId="16">'[5]wybrane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9">'[5]wybrane dane finansowe 1'!#REF!</definedName>
    <definedName name="_17k5f55361l" localSheetId="15">'[5]wybrane dane finansowe 1'!#REF!</definedName>
    <definedName name="_17k5f55361l" localSheetId="16">'[5]wybrane dane finansowe 1'!#REF!</definedName>
    <definedName name="_17k5f55361l">'[5]wybrane dane finansowe 1'!#REF!</definedName>
    <definedName name="_18mota" localSheetId="1">#REF!</definedName>
    <definedName name="_18mota" localSheetId="3">#REF!</definedName>
    <definedName name="_18mota" localSheetId="9">#REF!</definedName>
    <definedName name="_18mota" localSheetId="15">#REF!</definedName>
    <definedName name="_18mota">#REF!</definedName>
    <definedName name="_19____mota" localSheetId="0">#REF!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9">'[5]wybrane dane finansowe 1'!#REF!</definedName>
    <definedName name="_19e3w353q25" localSheetId="15">'[5]wybrane dane finansowe 1'!#REF!</definedName>
    <definedName name="_19e3w353q25" localSheetId="16">'[5]wybrane dane finansowe 1'!#REF!</definedName>
    <definedName name="_19e3w353q25">'[5]wybrane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9">'[5]wybrane dane finansowe 1'!#REF!</definedName>
    <definedName name="_19ocdm4ysc" localSheetId="15">'[5]wybrane dane finansowe 1'!#REF!</definedName>
    <definedName name="_19ocdm4ysc" localSheetId="16">'[5]wybrane dane finansowe 1'!#REF!</definedName>
    <definedName name="_19ocdm4ysc">'[5]wybrane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9">'[5]wybrane dane finansowe 1'!#REF!</definedName>
    <definedName name="_1d6meg4ysl" localSheetId="15">'[5]wybrane dane finansowe 1'!#REF!</definedName>
    <definedName name="_1d6meg4ysl" localSheetId="16">'[5]wybrane dane finansowe 1'!#REF!</definedName>
    <definedName name="_1d6meg4ysl">'[5]wybrane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9">'[5]wybrane dane finansowe 1'!#REF!</definedName>
    <definedName name="_1dtemi4x9e" localSheetId="15">'[5]wybrane dane finansowe 1'!#REF!</definedName>
    <definedName name="_1dtemi4x9e" localSheetId="16">'[5]wybrane dane finansowe 1'!#REF!</definedName>
    <definedName name="_1dtemi4x9e">'[5]wybrane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9">'[5]wybrane dane finansowe 1'!#REF!</definedName>
    <definedName name="_1eaf1l536n" localSheetId="15">'[5]wybrane dane finansowe 1'!#REF!</definedName>
    <definedName name="_1eaf1l536n" localSheetId="16">'[5]wybrane dane finansowe 1'!#REF!</definedName>
    <definedName name="_1eaf1l536n">'[5]wybrane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9">'[5]wybrane dane finansowe 1'!#REF!</definedName>
    <definedName name="_1en6ry50m23" localSheetId="15">'[5]wybrane dane finansowe 1'!#REF!</definedName>
    <definedName name="_1en6ry50m23" localSheetId="16">'[5]wybrane dane finansowe 1'!#REF!</definedName>
    <definedName name="_1en6ry50m23">'[5]wybrane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9">'[5]wybrane dane finansowe 1'!#REF!</definedName>
    <definedName name="_1hqb5k4x9i" localSheetId="15">'[5]wybrane dane finansowe 1'!#REF!</definedName>
    <definedName name="_1hqb5k4x9i" localSheetId="16">'[5]wybrane dane finansowe 1'!#REF!</definedName>
    <definedName name="_1hqb5k4x9i">'[5]wybrane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9">'[5]wybrane dane finansowe 1'!#REF!</definedName>
    <definedName name="_1iaqow4y222" localSheetId="15">'[5]wybrane dane finansowe 1'!#REF!</definedName>
    <definedName name="_1iaqow4y222" localSheetId="16">'[5]wybrane dane finansowe 1'!#REF!</definedName>
    <definedName name="_1iaqow4y222">'[5]wybrane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9">'[5]wybrane dane finansowe 1'!#REF!</definedName>
    <definedName name="_1jmfus5071m" localSheetId="15">'[5]wybrane dane finansowe 1'!#REF!</definedName>
    <definedName name="_1jmfus5071m" localSheetId="16">'[5]wybrane dane finansowe 1'!#REF!</definedName>
    <definedName name="_1jmfus5071m">'[5]wybrane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9">'[5]wybrane dane finansowe 1'!#REF!</definedName>
    <definedName name="_1mknu25071u" localSheetId="15">'[5]wybrane dane finansowe 1'!#REF!</definedName>
    <definedName name="_1mknu25071u" localSheetId="16">'[5]wybrane dane finansowe 1'!#REF!</definedName>
    <definedName name="_1mknu25071u">'[5]wybrane dane finansowe 1'!#REF!</definedName>
    <definedName name="_1mota" localSheetId="1">#REF!</definedName>
    <definedName name="_1mota" localSheetId="3">#REF!</definedName>
    <definedName name="_1mota" localSheetId="9">#REF!</definedName>
    <definedName name="_1mota" localSheetId="15">#REF!</definedName>
    <definedName name="_1mota">#REF!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9">'[5]wybrane dane finansowe 1'!#REF!</definedName>
    <definedName name="_1nuci854j18" localSheetId="15">'[5]wybrane dane finansowe 1'!#REF!</definedName>
    <definedName name="_1nuci854j18" localSheetId="16">'[5]wybrane dane finansowe 1'!#REF!</definedName>
    <definedName name="_1nuci854j18">'[5]wybrane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9">'[5]wybrane dane finansowe 1'!#REF!</definedName>
    <definedName name="_1qslkq4zlk" localSheetId="15">'[5]wybrane dane finansowe 1'!#REF!</definedName>
    <definedName name="_1qslkq4zlk" localSheetId="16">'[5]wybrane dane finansowe 1'!#REF!</definedName>
    <definedName name="_1qslkq4zlk">'[5]wybrane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9">'[5]wybrane dane finansowe 1'!#REF!</definedName>
    <definedName name="_1s9mok50mb" localSheetId="15">'[5]wybrane dane finansowe 1'!#REF!</definedName>
    <definedName name="_1s9mok50mb" localSheetId="16">'[5]wybrane dane finansowe 1'!#REF!</definedName>
    <definedName name="_1s9mok50mb">'[5]wybrane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9">'[5]wybrane dane finansowe 1'!#REF!</definedName>
    <definedName name="_1szrlc4zl1j" localSheetId="15">'[5]wybrane dane finansowe 1'!#REF!</definedName>
    <definedName name="_1szrlc4zl1j" localSheetId="16">'[5]wybrane dane finansowe 1'!#REF!</definedName>
    <definedName name="_1szrlc4zl1j">'[5]wybrane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9">'[5]wybrane dane finansowe 1'!#REF!</definedName>
    <definedName name="_1tdr6j5182e" localSheetId="15">'[5]wybrane dane finansowe 1'!#REF!</definedName>
    <definedName name="_1tdr6j5182e" localSheetId="16">'[5]wybrane dane finansowe 1'!#REF!</definedName>
    <definedName name="_1tdr6j5182e">'[5]wybrane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9">'[5]wybrane dane finansowe 1'!#REF!</definedName>
    <definedName name="_1tgunx50m1h" localSheetId="15">'[5]wybrane dane finansowe 1'!#REF!</definedName>
    <definedName name="_1tgunx50m1h" localSheetId="16">'[5]wybrane dane finansowe 1'!#REF!</definedName>
    <definedName name="_1tgunx50m1h">'[5]wybrane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9">'[5]wybrane dane finansowe 1'!#REF!</definedName>
    <definedName name="_1vsmdh4y21u" localSheetId="15">'[5]wybrane dane finansowe 1'!#REF!</definedName>
    <definedName name="_1vsmdh4y21u" localSheetId="16">'[5]wybrane dane finansowe 1'!#REF!</definedName>
    <definedName name="_1vsmdh4y21u">'[5]wybrane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9">'[5]wybrane dane finansowe 1'!#REF!</definedName>
    <definedName name="_1xum7z5071q" localSheetId="15">'[5]wybrane dane finansowe 1'!#REF!</definedName>
    <definedName name="_1xum7z5071q" localSheetId="16">'[5]wybrane dane finansowe 1'!#REF!</definedName>
    <definedName name="_1xum7z5071q">'[5]wybrane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9">'[5]wybrane dane finansowe 1'!#REF!</definedName>
    <definedName name="_1zcnpj507w" localSheetId="15">'[5]wybrane dane finansowe 1'!#REF!</definedName>
    <definedName name="_1zcnpj507w" localSheetId="16">'[5]wybrane dane finansowe 1'!#REF!</definedName>
    <definedName name="_1zcnpj507w">'[5]wybrane dane finansowe 1'!#REF!</definedName>
    <definedName name="_1zkowf4x9c" localSheetId="1">#REF!</definedName>
    <definedName name="_1zkowf4x9c" localSheetId="3">#REF!</definedName>
    <definedName name="_1zkowf4x9c" localSheetId="9">#REF!</definedName>
    <definedName name="_1zkowf4x9c" localSheetId="15">#REF!</definedName>
    <definedName name="_1zkowf4x9c">#REF!</definedName>
    <definedName name="_2_0_0mota" localSheetId="1">#REF!</definedName>
    <definedName name="_2_0_0mota" localSheetId="3">#REF!</definedName>
    <definedName name="_2_0_0mota" localSheetId="9">#REF!</definedName>
    <definedName name="_2_0_0mota" localSheetId="15">#REF!</definedName>
    <definedName name="_2_0_0mota">#REF!</definedName>
    <definedName name="_20____mota" localSheetId="1">#REF!</definedName>
    <definedName name="_20____mota" localSheetId="3">#REF!</definedName>
    <definedName name="_20____mota" localSheetId="9">#REF!</definedName>
    <definedName name="_20____mota" localSheetId="15">#REF!</definedName>
    <definedName name="_20____mota">#REF!</definedName>
    <definedName name="_21_0_0mota" localSheetId="3">#REF!</definedName>
    <definedName name="_22_0_0mota" localSheetId="3">#REF!</definedName>
    <definedName name="_23_0_0mota" localSheetId="3">#REF!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9">'[5]wybrane dane finansowe 1'!#REF!</definedName>
    <definedName name="_23c64i5072g" localSheetId="15">'[5]wybrane dane finansowe 1'!#REF!</definedName>
    <definedName name="_23c64i5072g" localSheetId="16">'[5]wybrane dane finansowe 1'!#REF!</definedName>
    <definedName name="_23c64i5072g">'[5]wybrane dane finansowe 1'!#REF!</definedName>
    <definedName name="_24_0_0mota" localSheetId="3">#REF!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9">'[5]wybrane dane finansowe 1'!#REF!</definedName>
    <definedName name="_244fo14zl1c" localSheetId="15">'[5]wybrane dane finansowe 1'!#REF!</definedName>
    <definedName name="_244fo14zl1c" localSheetId="16">'[5]wybrane dane finansowe 1'!#REF!</definedName>
    <definedName name="_244fo14zl1c">'[5]wybrane dane finansowe 1'!#REF!</definedName>
    <definedName name="_25_0_0mota" localSheetId="3">#REF!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9">'[5]wybrane dane finansowe 1'!#REF!</definedName>
    <definedName name="_25r2z150m1u" localSheetId="15">'[5]wybrane dane finansowe 1'!#REF!</definedName>
    <definedName name="_25r2z150m1u" localSheetId="16">'[5]wybrane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9">'[5]wybrane dane finansowe 1'!#REF!</definedName>
    <definedName name="_29t7n74y211" localSheetId="15">'[5]wybrane dane finansowe 1'!#REF!</definedName>
    <definedName name="_29t7n74y211" localSheetId="16">'[5]wybrane dane finansowe 1'!#REF!</definedName>
    <definedName name="_29t7n74y211">'[5]wybrane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9">'[5]wybrane dane finansowe 1'!#REF!</definedName>
    <definedName name="_2acnkb50m11" localSheetId="15">'[5]wybrane dane finansowe 1'!#REF!</definedName>
    <definedName name="_2acnkb50m11" localSheetId="16">'[5]wybrane dane finansowe 1'!#REF!</definedName>
    <definedName name="_2acnkb50m11">'[5]wybrane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9">'[5]wybrane dane finansowe 1'!#REF!</definedName>
    <definedName name="_2e12uq51pi" localSheetId="15">'[5]wybrane dane finansowe 1'!#REF!</definedName>
    <definedName name="_2e12uq51pi" localSheetId="16">'[5]wybrane dane finansowe 1'!#REF!</definedName>
    <definedName name="_2e12uq51pi">'[5]wybrane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9">'[5]wybrane dane finansowe 1'!#REF!</definedName>
    <definedName name="_2ead0w50m2o" localSheetId="15">'[5]wybrane dane finansowe 1'!#REF!</definedName>
    <definedName name="_2ead0w50m2o" localSheetId="16">'[5]wybrane dane finansowe 1'!#REF!</definedName>
    <definedName name="_2ead0w50m2o">'[5]wybrane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9">'[5]wybrane dane finansowe 1'!#REF!</definedName>
    <definedName name="_2i8xjx5072o" localSheetId="15">'[5]wybrane dane finansowe 1'!#REF!</definedName>
    <definedName name="_2i8xjx5072o" localSheetId="16">'[5]wybrane dane finansowe 1'!#REF!</definedName>
    <definedName name="_2i8xjx5072o">'[5]wybrane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9">'[5]wybrane dane finansowe 1'!#REF!</definedName>
    <definedName name="_2ixt1_v7azxgrvx1i" localSheetId="15">'[5]wybrane dane finansowe 1'!#REF!</definedName>
    <definedName name="_2ixt1_v7azxgrvx1i" localSheetId="16">'[5]wybrane dane finansowe 1'!#REF!</definedName>
    <definedName name="_2ixt1_v7azxgrvx1i">'[5]wybrane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9">'[5]wybrane dane finansowe 1'!#REF!</definedName>
    <definedName name="_2kbf3v53q2l" localSheetId="15">'[5]wybrane dane finansowe 1'!#REF!</definedName>
    <definedName name="_2kbf3v53q2l" localSheetId="16">'[5]wybrane dane finansowe 1'!#REF!</definedName>
    <definedName name="_2kbf3v53q2l">'[5]wybrane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9">'[5]wybrane dane finansowe 1'!#REF!</definedName>
    <definedName name="_2n8c8u4y2f" localSheetId="15">'[5]wybrane dane finansowe 1'!#REF!</definedName>
    <definedName name="_2n8c8u4y2f" localSheetId="16">'[5]wybrane dane finansowe 1'!#REF!</definedName>
    <definedName name="_2n8c8u4y2f">'[5]wybrane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9">'[5]wybrane dane finansowe 1'!#REF!</definedName>
    <definedName name="_2pfrw54zlb" localSheetId="15">'[5]wybrane dane finansowe 1'!#REF!</definedName>
    <definedName name="_2pfrw54zlb" localSheetId="16">'[5]wybrane dane finansowe 1'!#REF!</definedName>
    <definedName name="_2pfrw54zlb">'[5]wybrane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9">'[5]wybrane dane finansowe 1'!#REF!</definedName>
    <definedName name="_2tqywg54j15" localSheetId="15">'[5]wybrane dane finansowe 1'!#REF!</definedName>
    <definedName name="_2tqywg54j15" localSheetId="16">'[5]wybrane dane finansowe 1'!#REF!</definedName>
    <definedName name="_2tqywg54j15">'[5]wybrane dane finansowe 1'!#REF!</definedName>
    <definedName name="_2vc21_p79tfavc32t" localSheetId="1">#REF!</definedName>
    <definedName name="_2vc21_p79tfavc32t" localSheetId="3">#REF!</definedName>
    <definedName name="_2vc21_p79tfavc32t" localSheetId="9">#REF!</definedName>
    <definedName name="_2vc21_p79tfavc32t" localSheetId="15">#REF!</definedName>
    <definedName name="_2vc21_p79tfavc32t">#REF!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9">'[5]wybrane dane finansowe 1'!#REF!</definedName>
    <definedName name="_2zna1_8ebqbygi1d" localSheetId="15">'[5]wybrane dane finansowe 1'!#REF!</definedName>
    <definedName name="_2zna1_8ebqbygi1d" localSheetId="16">'[5]wybrane dane finansowe 1'!#REF!</definedName>
    <definedName name="_2zna1_8ebqbygi1d">'[5]wybrane dane finansowe 1'!#REF!</definedName>
    <definedName name="_3_0_0mota" localSheetId="1">#REF!</definedName>
    <definedName name="_3_0_0mota" localSheetId="3">#REF!</definedName>
    <definedName name="_3_0_0mota" localSheetId="9">#REF!</definedName>
    <definedName name="_3_0_0mota" localSheetId="15">#REF!</definedName>
    <definedName name="_3_0_0mota">#REF!</definedName>
    <definedName name="_30_0_0mota" localSheetId="4">#REF!</definedName>
    <definedName name="_31.03.2007" localSheetId="1">#REF!</definedName>
    <definedName name="_31.03.2007" localSheetId="3">#REF!</definedName>
    <definedName name="_31.03.2007" localSheetId="9">#REF!</definedName>
    <definedName name="_31.03.2007" localSheetId="15">#REF!</definedName>
    <definedName name="_31.03.2007">#REF!</definedName>
    <definedName name="_31.12.2006" localSheetId="1">#REF!</definedName>
    <definedName name="_31.12.2006" localSheetId="3">#REF!</definedName>
    <definedName name="_31.12.2006" localSheetId="9">#REF!</definedName>
    <definedName name="_31.12.2006" localSheetId="15">#REF!</definedName>
    <definedName name="_31.12.2006">#REF!</definedName>
    <definedName name="_31_0_0mota" localSheetId="4">#REF!</definedName>
    <definedName name="_32_0_0mota" localSheetId="4">#REF!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9">'[5]wybrane dane finansowe 1'!#REF!</definedName>
    <definedName name="_32nt4z54jg" localSheetId="15">'[5]wybrane dane finansowe 1'!#REF!</definedName>
    <definedName name="_32nt4z54jg" localSheetId="16">'[5]wybrane dane finansowe 1'!#REF!</definedName>
    <definedName name="_32nt4z54jg">'[5]wybrane dane finansowe 1'!#REF!</definedName>
    <definedName name="_33_0_0mota" localSheetId="4">#REF!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9">'[5]wybrane dane finansowe 1'!#REF!</definedName>
    <definedName name="_33ecxs5361d" localSheetId="15">'[5]wybrane dane finansowe 1'!#REF!</definedName>
    <definedName name="_33ecxs5361d" localSheetId="16">'[5]wybrane dane finansowe 1'!#REF!</definedName>
    <definedName name="_33ecxs5361d">'[5]wybrane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9">'[5]wybrane dane finansowe 1'!#REF!</definedName>
    <definedName name="_33pb955182b" localSheetId="15">'[5]wybrane dane finansowe 1'!#REF!</definedName>
    <definedName name="_33pb955182b" localSheetId="16">'[5]wybrane dane finansowe 1'!#REF!</definedName>
    <definedName name="_33pb955182b">'[5]wybrane dane finansowe 1'!#REF!</definedName>
    <definedName name="_34_0_0mota" localSheetId="4">#REF!</definedName>
    <definedName name="_35_0_0mota" localSheetId="1">#REF!</definedName>
    <definedName name="_35_0_0mota" localSheetId="3">#REF!</definedName>
    <definedName name="_35_0_0mota" localSheetId="9">#REF!</definedName>
    <definedName name="_35_0_0mota" localSheetId="15">#REF!</definedName>
    <definedName name="_35_0_0mota">#REF!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9">'[5]wybrane dane finansowe 1'!#REF!</definedName>
    <definedName name="_353bpu4y22g" localSheetId="15">'[5]wybrane dane finansowe 1'!#REF!</definedName>
    <definedName name="_353bpu4y22g" localSheetId="16">'[5]wybrane dane finansowe 1'!#REF!</definedName>
    <definedName name="_353bpu4y22g">'[5]wybrane dane finansowe 1'!#REF!</definedName>
    <definedName name="_364kiv4x9g" localSheetId="1">#REF!</definedName>
    <definedName name="_364kiv4x9g" localSheetId="3">#REF!</definedName>
    <definedName name="_364kiv4x9g" localSheetId="9">#REF!</definedName>
    <definedName name="_364kiv4x9g" localSheetId="15">#REF!</definedName>
    <definedName name="_364kiv4x9g">#REF!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9">'[5]wybrane dane finansowe 1'!#REF!</definedName>
    <definedName name="_36p8034y219" localSheetId="15">'[5]wybrane dane finansowe 1'!#REF!</definedName>
    <definedName name="_36p8034y219" localSheetId="16">'[5]wybrane dane finansowe 1'!#REF!</definedName>
    <definedName name="_36p8034y2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9">'[5]wybrane dane finansowe 1'!#REF!</definedName>
    <definedName name="_37ivr4536p" localSheetId="15">'[5]wybrane dane finansowe 1'!#REF!</definedName>
    <definedName name="_37ivr4536p" localSheetId="16">'[5]wybrane dane finansowe 1'!#REF!</definedName>
    <definedName name="_37ivr4536p">'[5]wybrane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9">'[5]wybrane dane finansowe 1'!#REF!</definedName>
    <definedName name="_384pu6518r" localSheetId="15">'[5]wybrane dane finansowe 1'!#REF!</definedName>
    <definedName name="_384pu6518r" localSheetId="16">'[5]wybrane dane finansowe 1'!#REF!</definedName>
    <definedName name="_384pu6518r">'[5]wybrane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9">'[5]wybrane dane finansowe 1'!#REF!</definedName>
    <definedName name="_3891ir5072p" localSheetId="15">'[5]wybrane dane finansowe 1'!#REF!</definedName>
    <definedName name="_3891ir5072p" localSheetId="16">'[5]wybrane dane finansowe 1'!#REF!</definedName>
    <definedName name="_3891ir5072p">'[5]wybrane dane finansowe 1'!#REF!</definedName>
    <definedName name="_3gbj194x9b" localSheetId="1">#REF!</definedName>
    <definedName name="_3gbj194x9b" localSheetId="3">#REF!</definedName>
    <definedName name="_3gbj194x9b" localSheetId="9">#REF!</definedName>
    <definedName name="_3gbj194x9b" localSheetId="15">#REF!</definedName>
    <definedName name="_3gbj194x9b">#REF!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9">'[5]wybrane dane finansowe 1'!#REF!</definedName>
    <definedName name="_3h4k1951pl" localSheetId="15">'[5]wybrane dane finansowe 1'!#REF!</definedName>
    <definedName name="_3h4k1951pl" localSheetId="16">'[5]wybrane dane finansowe 1'!#REF!</definedName>
    <definedName name="_3h4k1951pl">'[5]wybrane dane finansowe 1'!#REF!</definedName>
    <definedName name="_3mota" localSheetId="1">#REF!</definedName>
    <definedName name="_3mota" localSheetId="3">#REF!</definedName>
    <definedName name="_3mota" localSheetId="9">#REF!</definedName>
    <definedName name="_3mota" localSheetId="15">#REF!</definedName>
    <definedName name="_3mota">#REF!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9">'[5]wybrane dane finansowe 1'!#REF!</definedName>
    <definedName name="_3p1ype4y2v" localSheetId="15">'[5]wybrane dane finansowe 1'!#REF!</definedName>
    <definedName name="_3p1ype4y2v" localSheetId="16">'[5]wybrane dane finansowe 1'!#REF!</definedName>
    <definedName name="_3p1ype4y2v">'[5]wybrane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9">'[5]wybrane dane finansowe 1'!#REF!</definedName>
    <definedName name="_3u6y005188" localSheetId="15">'[5]wybrane dane finansowe 1'!#REF!</definedName>
    <definedName name="_3u6y005188" localSheetId="16">'[5]wybrane dane finansowe 1'!#REF!</definedName>
    <definedName name="_3u6y005188">'[5]wybrane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9">'[5]wybrane dane finansowe 1'!#REF!</definedName>
    <definedName name="_3v1atj50my" localSheetId="15">'[5]wybrane dane finansowe 1'!#REF!</definedName>
    <definedName name="_3v1atj50my" localSheetId="16">'[5]wybrane dane finansowe 1'!#REF!</definedName>
    <definedName name="_3v1atj50my">'[5]wybrane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9">'[5]wybrane dane finansowe 1'!#REF!</definedName>
    <definedName name="_3x2cul5361e" localSheetId="15">'[5]wybrane dane finansowe 1'!#REF!</definedName>
    <definedName name="_3x2cul5361e" localSheetId="16">'[5]wybrane dane finansowe 1'!#REF!</definedName>
    <definedName name="_3x2cul5361e">'[5]wybrane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9">'[5]wybrane dane finansowe 1'!#REF!</definedName>
    <definedName name="_3xfmel518i" localSheetId="15">'[5]wybrane dane finansowe 1'!#REF!</definedName>
    <definedName name="_3xfmel518i" localSheetId="16">'[5]wybrane dane finansowe 1'!#REF!</definedName>
    <definedName name="_3xfmel518i">'[5]wybrane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9">'[5]wybrane dane finansowe 1'!#REF!</definedName>
    <definedName name="_3xvum854jl" localSheetId="15">'[5]wybrane dane finansowe 1'!#REF!</definedName>
    <definedName name="_3xvum854jl" localSheetId="16">'[5]wybrane dane finansowe 1'!#REF!</definedName>
    <definedName name="_3xvum854jl">'[5]wybrane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9">'[5]wybrane dane finansowe 1'!#REF!</definedName>
    <definedName name="_3yg24p5181f" localSheetId="15">'[5]wybrane dane finansowe 1'!#REF!</definedName>
    <definedName name="_3yg24p5181f" localSheetId="16">'[5]wybrane dane finansowe 1'!#REF!</definedName>
    <definedName name="_3yg24p5181f">'[5]wybrane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9">'[5]wybrane dane finansowe 1'!#REF!</definedName>
    <definedName name="_3yrlgz53qi" localSheetId="15">'[5]wybrane dane finansowe 1'!#REF!</definedName>
    <definedName name="_3yrlgz53qi" localSheetId="16">'[5]wybrane dane finansowe 1'!#REF!</definedName>
    <definedName name="_3yrlgz53qi">'[5]wybrane dane finansowe 1'!#REF!</definedName>
    <definedName name="_4______mota" localSheetId="0">#REF!</definedName>
    <definedName name="_4_0_0mota" localSheetId="1">'[12]#ADR'!#REF!</definedName>
    <definedName name="_4_0_0mota" localSheetId="3">'[12]#ADR'!#REF!</definedName>
    <definedName name="_4_0_0mota" localSheetId="9">'[12]#ADR'!#REF!</definedName>
    <definedName name="_4_0_0mota" localSheetId="15">'[12]#ADR'!#REF!</definedName>
    <definedName name="_4_0_0mota">'[12]#ADR'!#REF!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9">'[5]wybrane dane finansowe 1'!#REF!</definedName>
    <definedName name="_42f6294y22z" localSheetId="15">'[5]wybrane dane finansowe 1'!#REF!</definedName>
    <definedName name="_42f6294y22z" localSheetId="16">'[5]wybrane dane finansowe 1'!#REF!</definedName>
    <definedName name="_42f6294y22z">'[5]wybrane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9">'[5]wybrane dane finansowe 1'!#REF!</definedName>
    <definedName name="_45atdp5078" localSheetId="15">'[5]wybrane dane finansowe 1'!#REF!</definedName>
    <definedName name="_45atdp5078" localSheetId="16">'[5]wybrane dane finansowe 1'!#REF!</definedName>
    <definedName name="_45atdp5078">'[5]wybrane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9">'[5]wybrane dane finansowe 1'!#REF!</definedName>
    <definedName name="_45lk7s54j14" localSheetId="15">'[5]wybrane dane finansowe 1'!#REF!</definedName>
    <definedName name="_45lk7s54j14" localSheetId="16">'[5]wybrane dane finansowe 1'!#REF!</definedName>
    <definedName name="_45lk7s54j14">'[5]wybrane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9">'[5]wybrane dane finansowe 1'!#REF!</definedName>
    <definedName name="_47k76o53q2v" localSheetId="15">'[5]wybrane dane finansowe 1'!#REF!</definedName>
    <definedName name="_47k76o53q2v" localSheetId="16">'[5]wybrane dane finansowe 1'!#REF!</definedName>
    <definedName name="_47k76o53q2v">'[5]wybrane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9">'[5]wybrane dane finansowe 1'!#REF!</definedName>
    <definedName name="_47s36w54jf" localSheetId="15">'[5]wybrane dane finansowe 1'!#REF!</definedName>
    <definedName name="_47s36w54jf" localSheetId="16">'[5]wybrane dane finansowe 1'!#REF!</definedName>
    <definedName name="_47s36w54jf">'[5]wybrane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9">'[5]wybrane dane finansowe 1'!#REF!</definedName>
    <definedName name="_47vjyx54j11" localSheetId="15">'[5]wybrane dane finansowe 1'!#REF!</definedName>
    <definedName name="_47vjyx54j11" localSheetId="16">'[5]wybrane dane finansowe 1'!#REF!</definedName>
    <definedName name="_47vjyx54j11">'[5]wybrane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9">'[5]wybrane dane finansowe 1'!#REF!</definedName>
    <definedName name="_48k62n518b" localSheetId="15">'[5]wybrane dane finansowe 1'!#REF!</definedName>
    <definedName name="_48k62n518b" localSheetId="16">'[5]wybrane dane finansowe 1'!#REF!</definedName>
    <definedName name="_48k62n518b">'[5]wybrane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9">'[5]wybrane dane finansowe 1'!#REF!</definedName>
    <definedName name="_49g0e954j13" localSheetId="15">'[5]wybrane dane finansowe 1'!#REF!</definedName>
    <definedName name="_49g0e954j13" localSheetId="16">'[5]wybrane dane finansowe 1'!#REF!</definedName>
    <definedName name="_49g0e954j13">'[5]wybrane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9">'[5]wybrane dane finansowe 1'!#REF!</definedName>
    <definedName name="_4am23l54j2a" localSheetId="15">'[5]wybrane dane finansowe 1'!#REF!</definedName>
    <definedName name="_4am23l54j2a" localSheetId="16">'[5]wybrane dane finansowe 1'!#REF!</definedName>
    <definedName name="_4am23l54j2a">'[5]wybrane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9">'[5]wybrane dane finansowe 1'!#REF!</definedName>
    <definedName name="_4f69to54j1v" localSheetId="15">'[5]wybrane dane finansowe 1'!#REF!</definedName>
    <definedName name="_4f69to54j1v" localSheetId="16">'[5]wybrane dane finansowe 1'!#REF!</definedName>
    <definedName name="_4f69to54j1v">'[5]wybrane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9">'[5]wybrane dane finansowe 1'!#REF!</definedName>
    <definedName name="_4fabj44y2p" localSheetId="15">'[5]wybrane dane finansowe 1'!#REF!</definedName>
    <definedName name="_4fabj44y2p" localSheetId="16">'[5]wybrane dane finansowe 1'!#REF!</definedName>
    <definedName name="_4fabj44y2p">'[5]wybrane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9">'[5]wybrane dane finansowe 1'!#REF!</definedName>
    <definedName name="_4i41sb4zl1n" localSheetId="15">'[5]wybrane dane finansowe 1'!#REF!</definedName>
    <definedName name="_4i41sb4zl1n" localSheetId="16">'[5]wybrane dane finansowe 1'!#REF!</definedName>
    <definedName name="_4i41sb4zl1n">'[5]wybrane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9">'[5]wybrane dane finansowe 1'!#REF!</definedName>
    <definedName name="_4i60sg50m1t" localSheetId="15">'[5]wybrane dane finansowe 1'!#REF!</definedName>
    <definedName name="_4i60sg50m1t" localSheetId="16">'[5]wybrane dane finansowe 1'!#REF!</definedName>
    <definedName name="_4i60sg50m1t">'[5]wybrane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9">'[5]wybrane dane finansowe 1'!#REF!</definedName>
    <definedName name="_4iy81_twov7zvg04v" localSheetId="15">'[5]wybrane dane finansowe 1'!#REF!</definedName>
    <definedName name="_4iy81_twov7zvg04v" localSheetId="16">'[5]wybrane dane finansowe 1'!#REF!</definedName>
    <definedName name="_4iy81_twov7zvg04v">'[5]wybrane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9">'[5]wybrane dane finansowe 1'!#REF!</definedName>
    <definedName name="_4jl2j24y2y" localSheetId="15">'[5]wybrane dane finansowe 1'!#REF!</definedName>
    <definedName name="_4jl2j24y2y" localSheetId="16">'[5]wybrane dane finansowe 1'!#REF!</definedName>
    <definedName name="_4jl2j24y2y">'[5]wybrane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9">'[5]wybrane dane finansowe 1'!#REF!</definedName>
    <definedName name="_4phscc518q" localSheetId="15">'[5]wybrane dane finansowe 1'!#REF!</definedName>
    <definedName name="_4phscc518q" localSheetId="16">'[5]wybrane dane finansowe 1'!#REF!</definedName>
    <definedName name="_4phscc518q">'[5]wybrane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9">'[5]wybrane dane finansowe 1'!#REF!</definedName>
    <definedName name="_4u35og54jh" localSheetId="15">'[5]wybrane dane finansowe 1'!#REF!</definedName>
    <definedName name="_4u35og54jh" localSheetId="16">'[5]wybrane dane finansowe 1'!#REF!</definedName>
    <definedName name="_4u35og54jh">'[5]wybrane dane finansowe 1'!#REF!</definedName>
    <definedName name="_4uq3d44x9u" localSheetId="1">#REF!</definedName>
    <definedName name="_4uq3d44x9u" localSheetId="3">#REF!</definedName>
    <definedName name="_4uq3d44x9u" localSheetId="9">#REF!</definedName>
    <definedName name="_4uq3d44x9u" localSheetId="15">#REF!</definedName>
    <definedName name="_4uq3d44x9u">#REF!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9">'[5]wybrane dane finansowe 1'!#REF!</definedName>
    <definedName name="_4x2xkk50722" localSheetId="15">'[5]wybrane dane finansowe 1'!#REF!</definedName>
    <definedName name="_4x2xkk50722" localSheetId="16">'[5]wybrane dane finansowe 1'!#REF!</definedName>
    <definedName name="_4x2xkk50722">'[5]wybrane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9">'[5]wybrane dane finansowe 1'!#REF!</definedName>
    <definedName name="_4xmmb95071c" localSheetId="15">'[5]wybrane dane finansowe 1'!#REF!</definedName>
    <definedName name="_4xmmb95071c" localSheetId="16">'[5]wybrane dane finansowe 1'!#REF!</definedName>
    <definedName name="_4xmmb95071c">'[5]wybrane dane finansowe 1'!#REF!</definedName>
    <definedName name="_5______mota" localSheetId="1">#REF!</definedName>
    <definedName name="_5______mota" localSheetId="3">#REF!</definedName>
    <definedName name="_5______mota" localSheetId="9">#REF!</definedName>
    <definedName name="_5______mota" localSheetId="15">#REF!</definedName>
    <definedName name="_5______mota">#REF!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9">'[5]wybrane dane finansowe 1'!#REF!</definedName>
    <definedName name="_5014iy4y22b" localSheetId="15">'[5]wybrane dane finansowe 1'!#REF!</definedName>
    <definedName name="_5014iy4y22b" localSheetId="16">'[5]wybrane dane finansowe 1'!#REF!</definedName>
    <definedName name="_5014iy4y22b">'[5]wybrane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9">'[5]wybrane dane finansowe 1'!#REF!</definedName>
    <definedName name="_50ttpq54jz" localSheetId="15">'[5]wybrane dane finansowe 1'!#REF!</definedName>
    <definedName name="_50ttpq54jz" localSheetId="16">'[5]wybrane dane finansowe 1'!#REF!</definedName>
    <definedName name="_50ttpq54jz">'[5]wybrane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9">'[5]wybrane dane finansowe 1'!#REF!</definedName>
    <definedName name="_52h6i050m1i" localSheetId="15">'[5]wybrane dane finansowe 1'!#REF!</definedName>
    <definedName name="_52h6i050m1i" localSheetId="16">'[5]wybrane dane finansowe 1'!#REF!</definedName>
    <definedName name="_52h6i050m1i">'[5]wybrane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9">'[5]wybrane dane finansowe 1'!#REF!</definedName>
    <definedName name="_53327x4y21o" localSheetId="15">'[5]wybrane dane finansowe 1'!#REF!</definedName>
    <definedName name="_53327x4y21o" localSheetId="16">'[5]wybrane dane finansowe 1'!#REF!</definedName>
    <definedName name="_53327x4y21o">'[5]wybrane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9">'[5]wybrane dane finansowe 1'!#REF!</definedName>
    <definedName name="_54u8vp5072b" localSheetId="15">'[5]wybrane dane finansowe 1'!#REF!</definedName>
    <definedName name="_54u8vp5072b" localSheetId="16">'[5]wybrane dane finansowe 1'!#REF!</definedName>
    <definedName name="_54u8vp5072b">'[5]wybrane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9">'[5]wybrane dane finansowe 1'!#REF!</definedName>
    <definedName name="_55l68y53q2d" localSheetId="15">'[5]wybrane dane finansowe 1'!#REF!</definedName>
    <definedName name="_55l68y53q2d" localSheetId="16">'[5]wybrane dane finansowe 1'!#REF!</definedName>
    <definedName name="_55l68y53q2d">'[5]wybrane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9">'[5]wybrane dane finansowe 1'!#REF!</definedName>
    <definedName name="_562vfr5072s" localSheetId="15">'[5]wybrane dane finansowe 1'!#REF!</definedName>
    <definedName name="_562vfr5072s" localSheetId="16">'[5]wybrane dane finansowe 1'!#REF!</definedName>
    <definedName name="_562vfr5072s">'[5]wybrane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9">'[5]wybrane dane finansowe 1'!#REF!</definedName>
    <definedName name="_56h41h51815" localSheetId="15">'[5]wybrane dane finansowe 1'!#REF!</definedName>
    <definedName name="_56h41h51815" localSheetId="16">'[5]wybrane dane finansowe 1'!#REF!</definedName>
    <definedName name="_56h41h51815">'[5]wybrane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9">'[5]wybrane dane finansowe 1'!#REF!</definedName>
    <definedName name="_5axvgn53qa" localSheetId="15">'[5]wybrane dane finansowe 1'!#REF!</definedName>
    <definedName name="_5axvgn53qa" localSheetId="16">'[5]wybrane dane finansowe 1'!#REF!</definedName>
    <definedName name="_5axvgn53qa">'[5]wybrane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9">'[5]wybrane dane finansowe 1'!#REF!</definedName>
    <definedName name="_5bijic4zlu" localSheetId="15">'[5]wybrane dane finansowe 1'!#REF!</definedName>
    <definedName name="_5bijic4zlu" localSheetId="16">'[5]wybrane dane finansowe 1'!#REF!</definedName>
    <definedName name="_5bijic4zlu">'[5]wybrane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9">'[5]wybrane dane finansowe 1'!#REF!</definedName>
    <definedName name="_5drw1c50m29" localSheetId="15">'[5]wybrane dane finansowe 1'!#REF!</definedName>
    <definedName name="_5drw1c50m29" localSheetId="16">'[5]wybrane dane finansowe 1'!#REF!</definedName>
    <definedName name="_5drw1c50m2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9">'[5]wybrane dane finansowe 1'!#REF!</definedName>
    <definedName name="_5fms2d50m22" localSheetId="15">'[5]wybrane dane finansowe 1'!#REF!</definedName>
    <definedName name="_5fms2d50m22" localSheetId="16">'[5]wybrane dane finansowe 1'!#REF!</definedName>
    <definedName name="_5fms2d50m22">'[5]wybrane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9">'[5]wybrane dane finansowe 1'!#REF!</definedName>
    <definedName name="_5fsmm250m26" localSheetId="15">'[5]wybrane dane finansowe 1'!#REF!</definedName>
    <definedName name="_5fsmm250m26" localSheetId="16">'[5]wybrane dane finansowe 1'!#REF!</definedName>
    <definedName name="_5fsmm250m26">'[5]wybrane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9">'[5]wybrane dane finansowe 1'!#REF!</definedName>
    <definedName name="_5gc84n50m16" localSheetId="15">'[5]wybrane dane finansowe 1'!#REF!</definedName>
    <definedName name="_5gc84n50m16" localSheetId="16">'[5]wybrane dane finansowe 1'!#REF!</definedName>
    <definedName name="_5gc84n50m16">'[5]wybrane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9">'[5]wybrane dane finansowe 1'!#REF!</definedName>
    <definedName name="_5icx4n53q14" localSheetId="15">'[5]wybrane dane finansowe 1'!#REF!</definedName>
    <definedName name="_5icx4n53q14" localSheetId="16">'[5]wybrane dane finansowe 1'!#REF!</definedName>
    <definedName name="_5icx4n53q14">'[5]wybrane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9">'[5]wybrane dane finansowe 1'!#REF!</definedName>
    <definedName name="_5ks0lx50m1y" localSheetId="15">'[5]wybrane dane finansowe 1'!#REF!</definedName>
    <definedName name="_5ks0lx50m1y" localSheetId="16">'[5]wybrane dane finansowe 1'!#REF!</definedName>
    <definedName name="_5ks0lx50m1y">'[5]wybrane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9">'[5]wybrane dane finansowe 1'!#REF!</definedName>
    <definedName name="_5lz2jp4y21h" localSheetId="15">'[5]wybrane dane finansowe 1'!#REF!</definedName>
    <definedName name="_5lz2jp4y21h" localSheetId="16">'[5]wybrane dane finansowe 1'!#REF!</definedName>
    <definedName name="_5lz2jp4y21h">'[5]wybrane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9">'[5]wybrane dane finansowe 1'!#REF!</definedName>
    <definedName name="_5mpyt850m8" localSheetId="15">'[5]wybrane dane finansowe 1'!#REF!</definedName>
    <definedName name="_5mpyt850m8" localSheetId="16">'[5]wybrane dane finansowe 1'!#REF!</definedName>
    <definedName name="_5mpyt850m8">'[5]wybrane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9">'[5]wybrane dane finansowe 1'!#REF!</definedName>
    <definedName name="_5nu0pd53q2o" localSheetId="15">'[5]wybrane dane finansowe 1'!#REF!</definedName>
    <definedName name="_5nu0pd53q2o" localSheetId="16">'[5]wybrane dane finansowe 1'!#REF!</definedName>
    <definedName name="_5nu0pd53q2o">'[5]wybrane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9">'[5]wybrane dane finansowe 1'!#REF!</definedName>
    <definedName name="_5qx4q95072f" localSheetId="15">'[5]wybrane dane finansowe 1'!#REF!</definedName>
    <definedName name="_5qx4q95072f" localSheetId="16">'[5]wybrane dane finansowe 1'!#REF!</definedName>
    <definedName name="_5qx4q95072f">'[5]wybrane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9">'[5]wybrane dane finansowe 1'!#REF!</definedName>
    <definedName name="_5v0u2n518m" localSheetId="15">'[5]wybrane dane finansowe 1'!#REF!</definedName>
    <definedName name="_5v0u2n518m" localSheetId="16">'[5]wybrane dane finansowe 1'!#REF!</definedName>
    <definedName name="_5v0u2n518m">'[5]wybrane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9">'[5]wybrane dane finansowe 1'!#REF!</definedName>
    <definedName name="_5vy82y4zln" localSheetId="15">'[5]wybrane dane finansowe 1'!#REF!</definedName>
    <definedName name="_5vy82y4zln" localSheetId="16">'[5]wybrane dane finansowe 1'!#REF!</definedName>
    <definedName name="_5vy82y4zln">'[5]wybrane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9">'[5]wybrane dane finansowe 1'!#REF!</definedName>
    <definedName name="_5wcsyt53q1g" localSheetId="15">'[5]wybrane dane finansowe 1'!#REF!</definedName>
    <definedName name="_5wcsyt53q1g" localSheetId="16">'[5]wybrane dane finansowe 1'!#REF!</definedName>
    <definedName name="_5wcsyt53q1g">'[5]wybrane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9">'[5]wybrane dane finansowe 1'!#REF!</definedName>
    <definedName name="_5we0zl50726" localSheetId="15">'[5]wybrane dane finansowe 1'!#REF!</definedName>
    <definedName name="_5we0zl50726" localSheetId="16">'[5]wybrane dane finansowe 1'!#REF!</definedName>
    <definedName name="_5we0zl50726">'[5]wybrane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9">'[5]wybrane dane finansowe 1'!#REF!</definedName>
    <definedName name="_5zxb4e536y" localSheetId="15">'[5]wybrane dane finansowe 1'!#REF!</definedName>
    <definedName name="_5zxb4e536y" localSheetId="16">'[5]wybrane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9">'[5]wybrane dane finansowe 1'!#REF!</definedName>
    <definedName name="_624n09536i" localSheetId="15">'[5]wybrane dane finansowe 1'!#REF!</definedName>
    <definedName name="_624n09536i" localSheetId="16">'[5]wybrane dane finansowe 1'!#REF!</definedName>
    <definedName name="_624n09536i">'[5]wybrane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9">'[5]wybrane dane finansowe 1'!#REF!</definedName>
    <definedName name="_62ux0u54j1q" localSheetId="15">'[5]wybrane dane finansowe 1'!#REF!</definedName>
    <definedName name="_62ux0u54j1q" localSheetId="16">'[5]wybrane dane finansowe 1'!#REF!</definedName>
    <definedName name="_62ux0u54j1q">'[5]wybrane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9">'[5]wybrane dane finansowe 1'!#REF!</definedName>
    <definedName name="_642tw950mh" localSheetId="15">'[5]wybrane dane finansowe 1'!#REF!</definedName>
    <definedName name="_642tw950mh" localSheetId="16">'[5]wybrane dane finansowe 1'!#REF!</definedName>
    <definedName name="_642tw950mh">'[5]wybrane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9">'[5]wybrane dane finansowe 1'!#REF!</definedName>
    <definedName name="_64ilkv4y22c" localSheetId="15">'[5]wybrane dane finansowe 1'!#REF!</definedName>
    <definedName name="_64ilkv4y22c" localSheetId="16">'[5]wybrane dane finansowe 1'!#REF!</definedName>
    <definedName name="_64ilkv4y22c">'[5]wybrane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9">'[5]wybrane dane finansowe 1'!#REF!</definedName>
    <definedName name="_655eg753q23" localSheetId="15">'[5]wybrane dane finansowe 1'!#REF!</definedName>
    <definedName name="_655eg753q23" localSheetId="16">'[5]wybrane dane finansowe 1'!#REF!</definedName>
    <definedName name="_655eg753q23">'[5]wybrane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9">'[5]wybrane dane finansowe 1'!#REF!</definedName>
    <definedName name="_65sgoe53q1q" localSheetId="15">'[5]wybrane dane finansowe 1'!#REF!</definedName>
    <definedName name="_65sgoe53q1q" localSheetId="16">'[5]wybrane dane finansowe 1'!#REF!</definedName>
    <definedName name="_65sgoe53q1q">'[5]wybrane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9">'[5]wybrane dane finansowe 1'!#REF!</definedName>
    <definedName name="_667c2w4y21k" localSheetId="15">'[5]wybrane dane finansowe 1'!#REF!</definedName>
    <definedName name="_667c2w4y21k" localSheetId="16">'[5]wybrane dane finansowe 1'!#REF!</definedName>
    <definedName name="_667c2w4y21k">'[5]wybrane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9">'[5]wybrane dane finansowe 1'!#REF!</definedName>
    <definedName name="_66uf3t5182a" localSheetId="15">'[5]wybrane dane finansowe 1'!#REF!</definedName>
    <definedName name="_66uf3t5182a" localSheetId="16">'[5]wybrane dane finansowe 1'!#REF!</definedName>
    <definedName name="_66uf3t5182a">'[5]wybrane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9">'[5]wybrane dane finansowe 1'!#REF!</definedName>
    <definedName name="_67r20k518j" localSheetId="15">'[5]wybrane dane finansowe 1'!#REF!</definedName>
    <definedName name="_67r20k518j" localSheetId="16">'[5]wybrane dane finansowe 1'!#REF!</definedName>
    <definedName name="_67r20k518j">'[5]wybrane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9">'[5]wybrane dane finansowe 1'!#REF!</definedName>
    <definedName name="_67ymp3536b" localSheetId="15">'[5]wybrane dane finansowe 1'!#REF!</definedName>
    <definedName name="_67ymp3536b" localSheetId="16">'[5]wybrane dane finansowe 1'!#REF!</definedName>
    <definedName name="_67ymp3536b">'[5]wybrane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9">'[5]wybrane dane finansowe 1'!#REF!</definedName>
    <definedName name="_6ahs4l50m14" localSheetId="15">'[5]wybrane dane finansowe 1'!#REF!</definedName>
    <definedName name="_6ahs4l50m14" localSheetId="16">'[5]wybrane dane finansowe 1'!#REF!</definedName>
    <definedName name="_6ahs4l50m14">'[5]wybrane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9">'[5]wybrane dane finansowe 1'!#REF!</definedName>
    <definedName name="_6e48ia4yse" localSheetId="15">'[5]wybrane dane finansowe 1'!#REF!</definedName>
    <definedName name="_6e48ia4yse" localSheetId="16">'[5]wybrane dane finansowe 1'!#REF!</definedName>
    <definedName name="_6e48ia4yse">'[5]wybrane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9">'[5]wybrane dane finansowe 1'!#REF!</definedName>
    <definedName name="_6fphj24ysk" localSheetId="15">'[5]wybrane dane finansowe 1'!#REF!</definedName>
    <definedName name="_6fphj24ysk" localSheetId="16">'[5]wybrane dane finansowe 1'!#REF!</definedName>
    <definedName name="_6fphj24ysk">'[5]wybrane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9">'[5]wybrane dane finansowe 1'!#REF!</definedName>
    <definedName name="_6giqzq518f" localSheetId="15">'[5]wybrane dane finansowe 1'!#REF!</definedName>
    <definedName name="_6giqzq518f" localSheetId="16">'[5]wybrane dane finansowe 1'!#REF!</definedName>
    <definedName name="_6giqzq518f">'[5]wybrane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9">'[5]wybrane dane finansowe 1'!#REF!</definedName>
    <definedName name="_6gmuts4y22r" localSheetId="15">'[5]wybrane dane finansowe 1'!#REF!</definedName>
    <definedName name="_6gmuts4y22r" localSheetId="16">'[5]wybrane dane finansowe 1'!#REF!</definedName>
    <definedName name="_6gmuts4y22r">'[5]wybrane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9">'[5]wybrane dane finansowe 1'!#REF!</definedName>
    <definedName name="_6gpqyb50713" localSheetId="15">'[5]wybrane dane finansowe 1'!#REF!</definedName>
    <definedName name="_6gpqyb50713" localSheetId="16">'[5]wybrane dane finansowe 1'!#REF!</definedName>
    <definedName name="_6gpqyb50713">'[5]wybrane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9">'[5]wybrane dane finansowe 1'!#REF!</definedName>
    <definedName name="_6hvh7v50mf" localSheetId="15">'[5]wybrane dane finansowe 1'!#REF!</definedName>
    <definedName name="_6hvh7v50mf" localSheetId="16">'[5]wybrane dane finansowe 1'!#REF!</definedName>
    <definedName name="_6hvh7v50mf">'[5]wybrane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9">'[5]wybrane dane finansowe 1'!#REF!</definedName>
    <definedName name="_6lhk8150m2s" localSheetId="15">'[5]wybrane dane finansowe 1'!#REF!</definedName>
    <definedName name="_6lhk8150m2s" localSheetId="16">'[5]wybrane dane finansowe 1'!#REF!</definedName>
    <definedName name="_6lhk8150m2s">'[5]wybrane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9">'[5]wybrane dane finansowe 1'!#REF!</definedName>
    <definedName name="_6md39d4zl1k" localSheetId="15">'[5]wybrane dane finansowe 1'!#REF!</definedName>
    <definedName name="_6md39d4zl1k" localSheetId="16">'[5]wybrane dane finansowe 1'!#REF!</definedName>
    <definedName name="_6md39d4zl1k">'[5]wybrane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9">'[5]wybrane dane finansowe 1'!#REF!</definedName>
    <definedName name="_6mgj6150m2k" localSheetId="15">'[5]wybrane dane finansowe 1'!#REF!</definedName>
    <definedName name="_6mgj6150m2k" localSheetId="16">'[5]wybrane dane finansowe 1'!#REF!</definedName>
    <definedName name="_6mgj6150m2k">'[5]wybrane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9">'[5]wybrane dane finansowe 1'!#REF!</definedName>
    <definedName name="_6obdyt54j1d" localSheetId="15">'[5]wybrane dane finansowe 1'!#REF!</definedName>
    <definedName name="_6obdyt54j1d" localSheetId="16">'[5]wybrane dane finansowe 1'!#REF!</definedName>
    <definedName name="_6obdyt54j1d">'[5]wybrane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9">'[5]wybrane dane finansowe 1'!#REF!</definedName>
    <definedName name="_6qwmt04ys9" localSheetId="15">'[5]wybrane dane finansowe 1'!#REF!</definedName>
    <definedName name="_6qwmt04ys9" localSheetId="16">'[5]wybrane dane finansowe 1'!#REF!</definedName>
    <definedName name="_6qwmt04ys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9">'[5]wybrane dane finansowe 1'!#REF!</definedName>
    <definedName name="_6sft3w53q1z" localSheetId="15">'[5]wybrane dane finansowe 1'!#REF!</definedName>
    <definedName name="_6sft3w53q1z" localSheetId="16">'[5]wybrane dane finansowe 1'!#REF!</definedName>
    <definedName name="_6sft3w53q1z">'[5]wybrane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9">'[5]wybrane dane finansowe 1'!#REF!</definedName>
    <definedName name="_6tumn54y21r" localSheetId="15">'[5]wybrane dane finansowe 1'!#REF!</definedName>
    <definedName name="_6tumn54y21r" localSheetId="16">'[5]wybrane dane finansowe 1'!#REF!</definedName>
    <definedName name="_6tumn54y21r">'[5]wybrane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9">'[5]wybrane dane finansowe 1'!#REF!</definedName>
    <definedName name="_6va5r24y215" localSheetId="15">'[5]wybrane dane finansowe 1'!#REF!</definedName>
    <definedName name="_6va5r24y215" localSheetId="16">'[5]wybrane dane finansowe 1'!#REF!</definedName>
    <definedName name="_6va5r24y215">'[5]wybrane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9">'[5]wybrane dane finansowe 1'!#REF!</definedName>
    <definedName name="_6vwr7r518x" localSheetId="15">'[5]wybrane dane finansowe 1'!#REF!</definedName>
    <definedName name="_6vwr7r518x" localSheetId="16">'[5]wybrane dane finansowe 1'!#REF!</definedName>
    <definedName name="_6vwr7r518x">'[5]wybrane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9">'[5]wybrane dane finansowe 1'!#REF!</definedName>
    <definedName name="_6xo50y4y2n" localSheetId="15">'[5]wybrane dane finansowe 1'!#REF!</definedName>
    <definedName name="_6xo50y4y2n" localSheetId="16">'[5]wybrane dane finansowe 1'!#REF!</definedName>
    <definedName name="_6xo50y4y2n">'[5]wybrane dane finansowe 1'!#REF!</definedName>
    <definedName name="_7_0_0mota" localSheetId="1">#REF!</definedName>
    <definedName name="_7_0_0mota" localSheetId="3">#REF!</definedName>
    <definedName name="_7_0_0mota" localSheetId="9">#REF!</definedName>
    <definedName name="_7_0_0mota" localSheetId="15">#REF!</definedName>
    <definedName name="_7_0_0mota">#REF!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9">'[5]wybrane dane finansowe 1'!#REF!</definedName>
    <definedName name="_71g1sw54j1x" localSheetId="15">'[5]wybrane dane finansowe 1'!#REF!</definedName>
    <definedName name="_71g1sw54j1x" localSheetId="16">'[5]wybrane dane finansowe 1'!#REF!</definedName>
    <definedName name="_71g1sw54j1x">'[5]wybrane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9">'[5]wybrane dane finansowe 1'!#REF!</definedName>
    <definedName name="_74dpxa4zl11" localSheetId="15">'[5]wybrane dane finansowe 1'!#REF!</definedName>
    <definedName name="_74dpxa4zl11" localSheetId="16">'[5]wybrane dane finansowe 1'!#REF!</definedName>
    <definedName name="_74dpxa4zl11">'[5]wybrane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9">'[5]wybrane dane finansowe 1'!#REF!</definedName>
    <definedName name="_74yhx853qu" localSheetId="15">'[5]wybrane dane finansowe 1'!#REF!</definedName>
    <definedName name="_74yhx853qu" localSheetId="16">'[5]wybrane dane finansowe 1'!#REF!</definedName>
    <definedName name="_74yhx853qu">'[5]wybrane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9">'[5]wybrane dane finansowe 1'!#REF!</definedName>
    <definedName name="_76zhox54j2n" localSheetId="15">'[5]wybrane dane finansowe 1'!#REF!</definedName>
    <definedName name="_76zhox54j2n" localSheetId="16">'[5]wybrane dane finansowe 1'!#REF!</definedName>
    <definedName name="_76zhox54j2n">'[5]wybrane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9">'[5]wybrane dane finansowe 1'!#REF!</definedName>
    <definedName name="_78oahv53q1v" localSheetId="15">'[5]wybrane dane finansowe 1'!#REF!</definedName>
    <definedName name="_78oahv53q1v" localSheetId="16">'[5]wybrane dane finansowe 1'!#REF!</definedName>
    <definedName name="_78oahv53q1v">'[5]wybrane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9">'[5]wybrane dane finansowe 1'!#REF!</definedName>
    <definedName name="_7a89c75071n" localSheetId="15">'[5]wybrane dane finansowe 1'!#REF!</definedName>
    <definedName name="_7a89c75071n" localSheetId="16">'[5]wybrane dane finansowe 1'!#REF!</definedName>
    <definedName name="_7a89c75071n">'[5]wybrane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9">'[5]wybrane dane finansowe 1'!#REF!</definedName>
    <definedName name="_7ej20d5071i" localSheetId="15">'[5]wybrane dane finansowe 1'!#REF!</definedName>
    <definedName name="_7ej20d5071i" localSheetId="16">'[5]wybrane dane finansowe 1'!#REF!</definedName>
    <definedName name="_7ej20d5071i">'[5]wybrane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9">'[5]wybrane dane finansowe 1'!#REF!</definedName>
    <definedName name="_7gq0ov5071v" localSheetId="15">'[5]wybrane dane finansowe 1'!#REF!</definedName>
    <definedName name="_7gq0ov5071v" localSheetId="16">'[5]wybrane dane finansowe 1'!#REF!</definedName>
    <definedName name="_7gq0ov5071v">'[5]wybrane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9">'[5]wybrane dane finansowe 1'!#REF!</definedName>
    <definedName name="_7icqee54j1o" localSheetId="15">'[5]wybrane dane finansowe 1'!#REF!</definedName>
    <definedName name="_7icqee54j1o" localSheetId="16">'[5]wybrane dane finansowe 1'!#REF!</definedName>
    <definedName name="_7icqee54j1o">'[5]wybrane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9">'[5]wybrane dane finansowe 1'!#REF!</definedName>
    <definedName name="_7mvbdo507x" localSheetId="15">'[5]wybrane dane finansowe 1'!#REF!</definedName>
    <definedName name="_7mvbdo507x" localSheetId="16">'[5]wybrane dane finansowe 1'!#REF!</definedName>
    <definedName name="_7mvbdo507x">'[5]wybrane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9">'[5]wybrane dane finansowe 1'!#REF!</definedName>
    <definedName name="_7nr6tg518t" localSheetId="15">'[5]wybrane dane finansowe 1'!#REF!</definedName>
    <definedName name="_7nr6tg518t" localSheetId="16">'[5]wybrane dane finansowe 1'!#REF!</definedName>
    <definedName name="_7nr6tg518t">'[5]wybrane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9">'[5]wybrane dane finansowe 1'!#REF!</definedName>
    <definedName name="_7ppgv35072h" localSheetId="15">'[5]wybrane dane finansowe 1'!#REF!</definedName>
    <definedName name="_7ppgv35072h" localSheetId="16">'[5]wybrane dane finansowe 1'!#REF!</definedName>
    <definedName name="_7ppgv35072h">'[5]wybrane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9">'[5]wybrane dane finansowe 1'!#REF!</definedName>
    <definedName name="_7rlbip507h" localSheetId="15">'[5]wybrane dane finansowe 1'!#REF!</definedName>
    <definedName name="_7rlbip507h" localSheetId="16">'[5]wybrane dane finansowe 1'!#REF!</definedName>
    <definedName name="_7rlbip507h">'[5]wybrane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9">'[5]wybrane dane finansowe 1'!#REF!</definedName>
    <definedName name="_7sslre53qm" localSheetId="15">'[5]wybrane dane finansowe 1'!#REF!</definedName>
    <definedName name="_7sslre53qm" localSheetId="16">'[5]wybrane dane finansowe 1'!#REF!</definedName>
    <definedName name="_7sslre53qm">'[5]wybrane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9">'[5]wybrane dane finansowe 1'!#REF!</definedName>
    <definedName name="_7tmpch4zlg" localSheetId="15">'[5]wybrane dane finansowe 1'!#REF!</definedName>
    <definedName name="_7tmpch4zlg" localSheetId="16">'[5]wybrane dane finansowe 1'!#REF!</definedName>
    <definedName name="_7tmpch4zlg">'[5]wybrane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9">'[5]wybrane dane finansowe 1'!#REF!</definedName>
    <definedName name="_7u3jp3518s" localSheetId="15">'[5]wybrane dane finansowe 1'!#REF!</definedName>
    <definedName name="_7u3jp3518s" localSheetId="16">'[5]wybrane dane finansowe 1'!#REF!</definedName>
    <definedName name="_7u3jp3518s">'[5]wybrane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9">'[5]wybrane dane finansowe 1'!#REF!</definedName>
    <definedName name="_7wbvm14x910" localSheetId="15">'[5]wybrane dane finansowe 1'!#REF!</definedName>
    <definedName name="_7wbvm14x910" localSheetId="16">'[5]wybrane dane finansowe 1'!#REF!</definedName>
    <definedName name="_7wbvm14x91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9">'[5]wybrane dane finansowe 1'!#REF!</definedName>
    <definedName name="_7y2jrc53610" localSheetId="15">'[5]wybrane dane finansowe 1'!#REF!</definedName>
    <definedName name="_7y2jrc53610" localSheetId="16">'[5]wybrane dane finansowe 1'!#REF!</definedName>
    <definedName name="_7y2jrc53610">'[5]wybrane dane finansowe 1'!#REF!</definedName>
    <definedName name="_8_0_0mota" localSheetId="1">'[12]#ADR'!#REF!</definedName>
    <definedName name="_8_0_0mota" localSheetId="3">'[12]#ADR'!#REF!</definedName>
    <definedName name="_8_0_0mota" localSheetId="9">'[12]#ADR'!#REF!</definedName>
    <definedName name="_8_0_0mota" localSheetId="15">'[12]#ADR'!#REF!</definedName>
    <definedName name="_8_0_0mota">'[12]#ADR'!#REF!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9">'[5]wybrane dane finansowe 1'!#REF!</definedName>
    <definedName name="_825qcp4y216" localSheetId="15">'[5]wybrane dane finansowe 1'!#REF!</definedName>
    <definedName name="_825qcp4y216" localSheetId="16">'[5]wybrane dane finansowe 1'!#REF!</definedName>
    <definedName name="_825qcp4y216">'[5]wybrane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9">'[5]wybrane dane finansowe 1'!#REF!</definedName>
    <definedName name="_846iq454jo" localSheetId="15">'[5]wybrane dane finansowe 1'!#REF!</definedName>
    <definedName name="_846iq454jo" localSheetId="16">'[5]wybrane dane finansowe 1'!#REF!</definedName>
    <definedName name="_846iq454jo">'[5]wybrane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9">'[5]wybrane dane finansowe 1'!#REF!</definedName>
    <definedName name="_89c4jx4y21i" localSheetId="15">'[5]wybrane dane finansowe 1'!#REF!</definedName>
    <definedName name="_89c4jx4y21i" localSheetId="16">'[5]wybrane dane finansowe 1'!#REF!</definedName>
    <definedName name="_89c4jx4y21i">'[5]wybrane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9">'[5]wybrane dane finansowe 1'!#REF!</definedName>
    <definedName name="_8beuwr50mv" localSheetId="15">'[5]wybrane dane finansowe 1'!#REF!</definedName>
    <definedName name="_8beuwr50mv" localSheetId="16">'[5]wybrane dane finansowe 1'!#REF!</definedName>
    <definedName name="_8beuwr50mv">'[5]wybrane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9">'[5]wybrane dane finansowe 1'!#REF!</definedName>
    <definedName name="_8cxlul50m1q" localSheetId="15">'[5]wybrane dane finansowe 1'!#REF!</definedName>
    <definedName name="_8cxlul50m1q" localSheetId="16">'[5]wybrane dane finansowe 1'!#REF!</definedName>
    <definedName name="_8cxlul50m1q">'[5]wybrane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9">'[5]wybrane dane finansowe 1'!#REF!</definedName>
    <definedName name="_8hfuju50m2h" localSheetId="15">'[5]wybrane dane finansowe 1'!#REF!</definedName>
    <definedName name="_8hfuju50m2h" localSheetId="16">'[5]wybrane dane finansowe 1'!#REF!</definedName>
    <definedName name="_8hfuju50m2h">'[5]wybrane dane finansowe 1'!#REF!</definedName>
    <definedName name="_8idedh4x9r" localSheetId="1">#REF!</definedName>
    <definedName name="_8idedh4x9r" localSheetId="3">#REF!</definedName>
    <definedName name="_8idedh4x9r" localSheetId="9">#REF!</definedName>
    <definedName name="_8idedh4x9r" localSheetId="15">#REF!</definedName>
    <definedName name="_8idedh4x9r">#REF!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9">'[5]wybrane dane finansowe 1'!#REF!</definedName>
    <definedName name="_8iencb53q2i" localSheetId="15">'[5]wybrane dane finansowe 1'!#REF!</definedName>
    <definedName name="_8iencb53q2i" localSheetId="16">'[5]wybrane dane finansowe 1'!#REF!</definedName>
    <definedName name="_8iencb53q2i">'[5]wybrane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9">'[5]wybrane dane finansowe 1'!#REF!</definedName>
    <definedName name="_8iqvew4zl1i" localSheetId="15">'[5]wybrane dane finansowe 1'!#REF!</definedName>
    <definedName name="_8iqvew4zl1i" localSheetId="16">'[5]wybrane dane finansowe 1'!#REF!</definedName>
    <definedName name="_8iqvew4zl1i">'[5]wybrane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9">'[5]wybrane dane finansowe 1'!#REF!</definedName>
    <definedName name="_8jdwxz4y28" localSheetId="15">'[5]wybrane dane finansowe 1'!#REF!</definedName>
    <definedName name="_8jdwxz4y28" localSheetId="16">'[5]wybrane dane finansowe 1'!#REF!</definedName>
    <definedName name="_8jdwxz4y28">'[5]wybrane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9">'[5]wybrane dane finansowe 1'!#REF!</definedName>
    <definedName name="_8kfjak5071k" localSheetId="15">'[5]wybrane dane finansowe 1'!#REF!</definedName>
    <definedName name="_8kfjak5071k" localSheetId="16">'[5]wybrane dane finansowe 1'!#REF!</definedName>
    <definedName name="_8kfjak5071k">'[5]wybrane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9">'[5]wybrane dane finansowe 1'!#REF!</definedName>
    <definedName name="_8ld9ix54j26" localSheetId="15">'[5]wybrane dane finansowe 1'!#REF!</definedName>
    <definedName name="_8ld9ix54j26" localSheetId="16">'[5]wybrane dane finansowe 1'!#REF!</definedName>
    <definedName name="_8ld9ix54j26">'[5]wybrane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9">'[5]wybrane dane finansowe 1'!#REF!</definedName>
    <definedName name="_8lym9g54jy" localSheetId="15">'[5]wybrane dane finansowe 1'!#REF!</definedName>
    <definedName name="_8lym9g54jy" localSheetId="16">'[5]wybrane dane finansowe 1'!#REF!</definedName>
    <definedName name="_8lym9g54jy">'[5]wybrane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9">'[5]wybrane dane finansowe 1'!#REF!</definedName>
    <definedName name="_8m5wdn4y21s" localSheetId="15">'[5]wybrane dane finansowe 1'!#REF!</definedName>
    <definedName name="_8m5wdn4y21s" localSheetId="16">'[5]wybrane dane finansowe 1'!#REF!</definedName>
    <definedName name="_8m5wdn4y21s">'[5]wybrane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9">'[5]wybrane dane finansowe 1'!#REF!</definedName>
    <definedName name="_8n28zj53q2b" localSheetId="15">'[5]wybrane dane finansowe 1'!#REF!</definedName>
    <definedName name="_8n28zj53q2b" localSheetId="16">'[5]wybrane dane finansowe 1'!#REF!</definedName>
    <definedName name="_8n28zj53q2b">'[5]wybrane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9">'[5]wybrane dane finansowe 1'!#REF!</definedName>
    <definedName name="_8o3da25181t" localSheetId="15">'[5]wybrane dane finansowe 1'!#REF!</definedName>
    <definedName name="_8o3da25181t" localSheetId="16">'[5]wybrane dane finansowe 1'!#REF!</definedName>
    <definedName name="_8o3da25181t">'[5]wybrane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9">'[5]wybrane dane finansowe 1'!#REF!</definedName>
    <definedName name="_8ockt153qg" localSheetId="15">'[5]wybrane dane finansowe 1'!#REF!</definedName>
    <definedName name="_8ockt153qg" localSheetId="16">'[5]wybrane dane finansowe 1'!#REF!</definedName>
    <definedName name="_8ockt153qg">'[5]wybrane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9">'[5]wybrane dane finansowe 1'!#REF!</definedName>
    <definedName name="_8onocr4y232" localSheetId="15">'[5]wybrane dane finansowe 1'!#REF!</definedName>
    <definedName name="_8onocr4y232" localSheetId="16">'[5]wybrane dane finansowe 1'!#REF!</definedName>
    <definedName name="_8onocr4y232">'[5]wybrane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9">'[5]wybrane dane finansowe 1'!#REF!</definedName>
    <definedName name="_8qgn4i4zlr" localSheetId="15">'[5]wybrane dane finansowe 1'!#REF!</definedName>
    <definedName name="_8qgn4i4zlr" localSheetId="16">'[5]wybrane dane finansowe 1'!#REF!</definedName>
    <definedName name="_8qgn4i4zlr">'[5]wybrane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9">'[5]wybrane dane finansowe 1'!#REF!</definedName>
    <definedName name="_8rrhn74y237" localSheetId="15">'[5]wybrane dane finansowe 1'!#REF!</definedName>
    <definedName name="_8rrhn74y237" localSheetId="16">'[5]wybrane dane finansowe 1'!#REF!</definedName>
    <definedName name="_8rrhn74y237">'[5]wybrane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9">'[5]wybrane dane finansowe 1'!#REF!</definedName>
    <definedName name="_8ruzvf54j20" localSheetId="15">'[5]wybrane dane finansowe 1'!#REF!</definedName>
    <definedName name="_8ruzvf54j20" localSheetId="16">'[5]wybrane dane finansowe 1'!#REF!</definedName>
    <definedName name="_8ruzvf54j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9">'[5]wybrane dane finansowe 1'!#REF!</definedName>
    <definedName name="_8t3fqk51819" localSheetId="15">'[5]wybrane dane finansowe 1'!#REF!</definedName>
    <definedName name="_8t3fqk51819" localSheetId="16">'[5]wybrane dane finansowe 1'!#REF!</definedName>
    <definedName name="_8t3fqk518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9">'[5]wybrane dane finansowe 1'!#REF!</definedName>
    <definedName name="_8wici354j2k" localSheetId="15">'[5]wybrane dane finansowe 1'!#REF!</definedName>
    <definedName name="_8wici354j2k" localSheetId="16">'[5]wybrane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9">'[5]wybrane dane finansowe 1'!#REF!</definedName>
    <definedName name="_92e7kj53q1i" localSheetId="15">'[5]wybrane dane finansowe 1'!#REF!</definedName>
    <definedName name="_92e7kj53q1i" localSheetId="16">'[5]wybrane dane finansowe 1'!#REF!</definedName>
    <definedName name="_92e7kj53q1i">'[5]wybrane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9">'[5]wybrane dane finansowe 1'!#REF!</definedName>
    <definedName name="_92q6gz51818" localSheetId="15">'[5]wybrane dane finansowe 1'!#REF!</definedName>
    <definedName name="_92q6gz51818" localSheetId="16">'[5]wybrane dane finansowe 1'!#REF!</definedName>
    <definedName name="_92q6gz51818">'[5]wybrane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9">'[5]wybrane dane finansowe 1'!#REF!</definedName>
    <definedName name="_931oqc50m28" localSheetId="15">'[5]wybrane dane finansowe 1'!#REF!</definedName>
    <definedName name="_931oqc50m28" localSheetId="16">'[5]wybrane dane finansowe 1'!#REF!</definedName>
    <definedName name="_931oqc50m28">'[5]wybrane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9">'[5]wybrane dane finansowe 1'!#REF!</definedName>
    <definedName name="_940t3o518e" localSheetId="15">'[5]wybrane dane finansowe 1'!#REF!</definedName>
    <definedName name="_940t3o518e" localSheetId="16">'[5]wybrane dane finansowe 1'!#REF!</definedName>
    <definedName name="_940t3o518e">'[5]wybrane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9">'[5]wybrane dane finansowe 1'!#REF!</definedName>
    <definedName name="_973bfx4y22s" localSheetId="15">'[5]wybrane dane finansowe 1'!#REF!</definedName>
    <definedName name="_973bfx4y22s" localSheetId="16">'[5]wybrane dane finansowe 1'!#REF!</definedName>
    <definedName name="_973bfx4y22s">'[5]wybrane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9">'[5]wybrane dane finansowe 1'!#REF!</definedName>
    <definedName name="_9cqbv74y21l" localSheetId="15">'[5]wybrane dane finansowe 1'!#REF!</definedName>
    <definedName name="_9cqbv74y21l" localSheetId="16">'[5]wybrane dane finansowe 1'!#REF!</definedName>
    <definedName name="_9cqbv74y21l">'[5]wybrane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9">'[5]wybrane dane finansowe 1'!#REF!</definedName>
    <definedName name="_9fzab95181u" localSheetId="15">'[5]wybrane dane finansowe 1'!#REF!</definedName>
    <definedName name="_9fzab95181u" localSheetId="16">'[5]wybrane dane finansowe 1'!#REF!</definedName>
    <definedName name="_9fzab95181u">'[5]wybrane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9">'[5]wybrane dane finansowe 1'!#REF!</definedName>
    <definedName name="_9j2fbv507r" localSheetId="15">'[5]wybrane dane finansowe 1'!#REF!</definedName>
    <definedName name="_9j2fbv507r" localSheetId="16">'[5]wybrane dane finansowe 1'!#REF!</definedName>
    <definedName name="_9j2fbv507r">'[5]wybrane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9">'[5]wybrane dane finansowe 1'!#REF!</definedName>
    <definedName name="_9ka1b453q20" localSheetId="15">'[5]wybrane dane finansowe 1'!#REF!</definedName>
    <definedName name="_9ka1b453q20" localSheetId="16">'[5]wybrane dane finansowe 1'!#REF!</definedName>
    <definedName name="_9ka1b453q20">'[5]wybrane dane finansowe 1'!#REF!</definedName>
    <definedName name="_9obk1g4x9f" localSheetId="1">#REF!</definedName>
    <definedName name="_9obk1g4x9f" localSheetId="3">#REF!</definedName>
    <definedName name="_9obk1g4x9f" localSheetId="9">#REF!</definedName>
    <definedName name="_9obk1g4x9f" localSheetId="15">#REF!</definedName>
    <definedName name="_9obk1g4x9f">#REF!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9">'[5]wybrane dane finansowe 1'!#REF!</definedName>
    <definedName name="_9uhxjw4y2k" localSheetId="15">'[5]wybrane dane finansowe 1'!#REF!</definedName>
    <definedName name="_9uhxjw4y2k" localSheetId="16">'[5]wybrane dane finansowe 1'!#REF!</definedName>
    <definedName name="_9uhxjw4y2k">'[5]wybrane dane finansowe 1'!#REF!</definedName>
    <definedName name="_9uombz4x98" localSheetId="1">#REF!</definedName>
    <definedName name="_9uombz4x98" localSheetId="3">#REF!</definedName>
    <definedName name="_9uombz4x98" localSheetId="9">#REF!</definedName>
    <definedName name="_9uombz4x98" localSheetId="15">#REF!</definedName>
    <definedName name="_9uombz4x98">#REF!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9">'[5]wybrane dane finansowe 1'!#REF!</definedName>
    <definedName name="_9xtk0n507l" localSheetId="15">'[5]wybrane dane finansowe 1'!#REF!</definedName>
    <definedName name="_9xtk0n507l" localSheetId="16">'[5]wybrane dane finansowe 1'!#REF!</definedName>
    <definedName name="_9xtk0n507l">'[5]wybrane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9">'[5]wybrane dane finansowe 1'!#REF!</definedName>
    <definedName name="_a09hj153619" localSheetId="15">'[5]wybrane dane finansowe 1'!#REF!</definedName>
    <definedName name="_a09hj153619" localSheetId="16">'[5]wybrane dane finansowe 1'!#REF!</definedName>
    <definedName name="_a09hj1536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9">'[5]wybrane dane finansowe 1'!#REF!</definedName>
    <definedName name="_a2y7hx4y22v" localSheetId="15">'[5]wybrane dane finansowe 1'!#REF!</definedName>
    <definedName name="_a2y7hx4y22v" localSheetId="16">'[5]wybrane dane finansowe 1'!#REF!</definedName>
    <definedName name="_a2y7hx4y22v">'[5]wybrane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9">'[5]wybrane dane finansowe 1'!#REF!</definedName>
    <definedName name="_a3fjmr5071g" localSheetId="15">'[5]wybrane dane finansowe 1'!#REF!</definedName>
    <definedName name="_a3fjmr5071g" localSheetId="16">'[5]wybrane dane finansowe 1'!#REF!</definedName>
    <definedName name="_a3fjmr5071g">'[5]wybrane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9">'[5]wybrane dane finansowe 1'!#REF!</definedName>
    <definedName name="_a55tnw54j25" localSheetId="15">'[5]wybrane dane finansowe 1'!#REF!</definedName>
    <definedName name="_a55tnw54j25" localSheetId="16">'[5]wybrane dane finansowe 1'!#REF!</definedName>
    <definedName name="_a55tnw54j25">'[5]wybrane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9">'[5]wybrane dane finansowe 1'!#REF!</definedName>
    <definedName name="_a854yq54j2c" localSheetId="15">'[5]wybrane dane finansowe 1'!#REF!</definedName>
    <definedName name="_a854yq54j2c" localSheetId="16">'[5]wybrane dane finansowe 1'!#REF!</definedName>
    <definedName name="_a854yq54j2c">'[5]wybrane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9">'[5]wybrane dane finansowe 1'!#REF!</definedName>
    <definedName name="_a9nai354ja" localSheetId="15">'[5]wybrane dane finansowe 1'!#REF!</definedName>
    <definedName name="_a9nai354ja" localSheetId="16">'[5]wybrane dane finansowe 1'!#REF!</definedName>
    <definedName name="_a9nai354ja">'[5]wybrane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9">'[5]wybrane dane finansowe 1'!#REF!</definedName>
    <definedName name="_aa97mp53q1c" localSheetId="15">'[5]wybrane dane finansowe 1'!#REF!</definedName>
    <definedName name="_aa97mp53q1c" localSheetId="16">'[5]wybrane dane finansowe 1'!#REF!</definedName>
    <definedName name="_aa97mp53q1c">'[5]wybrane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9">'[5]wybrane dane finansowe 1'!#REF!</definedName>
    <definedName name="_ab4xfo54jw" localSheetId="15">'[5]wybrane dane finansowe 1'!#REF!</definedName>
    <definedName name="_ab4xfo54jw" localSheetId="16">'[5]wybrane dane finansowe 1'!#REF!</definedName>
    <definedName name="_ab4xfo54jw">'[5]wybrane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9">'[5]wybrane dane finansowe 1'!#REF!</definedName>
    <definedName name="_abref054j1s" localSheetId="15">'[5]wybrane dane finansowe 1'!#REF!</definedName>
    <definedName name="_abref054j1s" localSheetId="16">'[5]wybrane dane finansowe 1'!#REF!</definedName>
    <definedName name="_abref054j1s">'[5]wybrane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9">'[5]wybrane dane finansowe 1'!#REF!</definedName>
    <definedName name="_ac25lb50mc" localSheetId="15">'[5]wybrane dane finansowe 1'!#REF!</definedName>
    <definedName name="_ac25lb50mc" localSheetId="16">'[5]wybrane dane finansowe 1'!#REF!</definedName>
    <definedName name="_ac25lb50mc">'[5]wybrane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9">'[5]wybrane dane finansowe 1'!#REF!</definedName>
    <definedName name="_add58f54j2d" localSheetId="15">'[5]wybrane dane finansowe 1'!#REF!</definedName>
    <definedName name="_add58f54j2d" localSheetId="16">'[5]wybrane dane finansowe 1'!#REF!</definedName>
    <definedName name="_add58f54j2d">'[5]wybrane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9">'[5]wybrane dane finansowe 1'!#REF!</definedName>
    <definedName name="_adnssb4y213" localSheetId="15">'[5]wybrane dane finansowe 1'!#REF!</definedName>
    <definedName name="_adnssb4y213" localSheetId="16">'[5]wybrane dane finansowe 1'!#REF!</definedName>
    <definedName name="_adnssb4y213">'[5]wybrane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9">'[5]wybrane dane finansowe 1'!#REF!</definedName>
    <definedName name="_ah6z4b54j1a" localSheetId="15">'[5]wybrane dane finansowe 1'!#REF!</definedName>
    <definedName name="_ah6z4b54j1a" localSheetId="16">'[5]wybrane dane finansowe 1'!#REF!</definedName>
    <definedName name="_ah6z4b54j1a">'[5]wybrane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9">'[5]wybrane dane finansowe 1'!#REF!</definedName>
    <definedName name="_alg88351po" localSheetId="15">'[5]wybrane dane finansowe 1'!#REF!</definedName>
    <definedName name="_alg88351po" localSheetId="16">'[5]wybrane dane finansowe 1'!#REF!</definedName>
    <definedName name="_alg88351po">'[5]wybrane dane finansowe 1'!#REF!</definedName>
    <definedName name="_ALI1" localSheetId="1">#REF!</definedName>
    <definedName name="_ALI1" localSheetId="3">#REF!</definedName>
    <definedName name="_ALI1" localSheetId="9">#REF!</definedName>
    <definedName name="_ALI1" localSheetId="15">#REF!</definedName>
    <definedName name="_ALI1">#REF!</definedName>
    <definedName name="_ALI2" localSheetId="1">#REF!</definedName>
    <definedName name="_ALI2" localSheetId="3">#REF!</definedName>
    <definedName name="_ALI2" localSheetId="9">#REF!</definedName>
    <definedName name="_ALI2" localSheetId="15">#REF!</definedName>
    <definedName name="_ALI2">#REF!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9">'[5]wybrane dane finansowe 1'!#REF!</definedName>
    <definedName name="_alm9sd507b" localSheetId="15">'[5]wybrane dane finansowe 1'!#REF!</definedName>
    <definedName name="_alm9sd507b" localSheetId="16">'[5]wybrane dane finansowe 1'!#REF!</definedName>
    <definedName name="_alm9sd507b">'[5]wybrane dane finansowe 1'!#REF!</definedName>
    <definedName name="_AMI1" localSheetId="1">#REF!</definedName>
    <definedName name="_AMI1" localSheetId="3">#REF!</definedName>
    <definedName name="_AMI1" localSheetId="9">#REF!</definedName>
    <definedName name="_AMI1" localSheetId="15">#REF!</definedName>
    <definedName name="_AMI1">#REF!</definedName>
    <definedName name="_AMI2" localSheetId="1">#REF!</definedName>
    <definedName name="_AMI2" localSheetId="3">#REF!</definedName>
    <definedName name="_AMI2" localSheetId="9">#REF!</definedName>
    <definedName name="_AMI2" localSheetId="15">#REF!</definedName>
    <definedName name="_AMI2">#REF!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9">'[5]wybrane dane finansowe 1'!#REF!</definedName>
    <definedName name="_ano1or507a" localSheetId="15">'[5]wybrane dane finansowe 1'!#REF!</definedName>
    <definedName name="_ano1or507a" localSheetId="16">'[5]wybrane dane finansowe 1'!#REF!</definedName>
    <definedName name="_ano1or507a">'[5]wybrane dane finansowe 1'!#REF!</definedName>
    <definedName name="_AOI1" localSheetId="1">#REF!</definedName>
    <definedName name="_AOI1" localSheetId="3">#REF!</definedName>
    <definedName name="_AOI1" localSheetId="9">#REF!</definedName>
    <definedName name="_AOI1" localSheetId="15">#REF!</definedName>
    <definedName name="_AOI1">#REF!</definedName>
    <definedName name="_AOI2" localSheetId="1">#REF!</definedName>
    <definedName name="_AOI2" localSheetId="3">#REF!</definedName>
    <definedName name="_AOI2" localSheetId="9">#REF!</definedName>
    <definedName name="_AOI2" localSheetId="15">#REF!</definedName>
    <definedName name="_AOI2">#REF!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9">'[5]wybrane dane finansowe 1'!#REF!</definedName>
    <definedName name="_aplzg65181k" localSheetId="15">'[5]wybrane dane finansowe 1'!#REF!</definedName>
    <definedName name="_aplzg65181k" localSheetId="16">'[5]wybrane dane finansowe 1'!#REF!</definedName>
    <definedName name="_aplzg65181k">'[5]wybrane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9">'[5]wybrane dane finansowe 1'!#REF!</definedName>
    <definedName name="_aq9xl24ysj" localSheetId="15">'[5]wybrane dane finansowe 1'!#REF!</definedName>
    <definedName name="_aq9xl24ysj" localSheetId="16">'[5]wybrane dane finansowe 1'!#REF!</definedName>
    <definedName name="_aq9xl24ysj">'[5]wybrane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9">'[5]wybrane dane finansowe 1'!#REF!</definedName>
    <definedName name="_aqazn654jd" localSheetId="15">'[5]wybrane dane finansowe 1'!#REF!</definedName>
    <definedName name="_aqazn654jd" localSheetId="16">'[5]wybrane dane finansowe 1'!#REF!</definedName>
    <definedName name="_aqazn654jd">'[5]wybrane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9">'[5]wybrane dane finansowe 1'!#REF!</definedName>
    <definedName name="_au9s9051821" localSheetId="15">'[5]wybrane dane finansowe 1'!#REF!</definedName>
    <definedName name="_au9s9051821" localSheetId="16">'[5]wybrane dane finansowe 1'!#REF!</definedName>
    <definedName name="_au9s9051821">'[5]wybrane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9">'[5]wybrane dane finansowe 1'!#REF!</definedName>
    <definedName name="_ax1feu4zlj" localSheetId="15">'[5]wybrane dane finansowe 1'!#REF!</definedName>
    <definedName name="_ax1feu4zlj" localSheetId="16">'[5]wybrane dane finansowe 1'!#REF!</definedName>
    <definedName name="_ax1feu4zlj">'[5]wybrane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9">'[5]wybrane dane finansowe 1'!#REF!</definedName>
    <definedName name="_ay1qzp4zl1o" localSheetId="15">'[5]wybrane dane finansowe 1'!#REF!</definedName>
    <definedName name="_ay1qzp4zl1o" localSheetId="16">'[5]wybrane dane finansowe 1'!#REF!</definedName>
    <definedName name="_ay1qzp4zl1o">'[5]wybrane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9">'[5]wybrane dane finansowe 1'!#REF!</definedName>
    <definedName name="_az9g1_95hezpfuu2" localSheetId="15">'[5]wybrane dane finansowe 1'!#REF!</definedName>
    <definedName name="_az9g1_95hezpfuu2" localSheetId="16">'[5]wybrane dane finansowe 1'!#REF!</definedName>
    <definedName name="_az9g1_95hezpfuu2">'[5]wybrane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9">'[5]wybrane dane finansowe 1'!#REF!</definedName>
    <definedName name="_az9hi34zl19" localSheetId="15">'[5]wybrane dane finansowe 1'!#REF!</definedName>
    <definedName name="_az9hi34zl19" localSheetId="16">'[5]wybrane dane finansowe 1'!#REF!</definedName>
    <definedName name="_az9hi34zl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9">'[5]wybrane dane finansowe 1'!#REF!</definedName>
    <definedName name="_b4sc6850mj" localSheetId="15">'[5]wybrane dane finansowe 1'!#REF!</definedName>
    <definedName name="_b4sc6850mj" localSheetId="16">'[5]wybrane dane finansowe 1'!#REF!</definedName>
    <definedName name="_b4sc6850mj">'[5]wybrane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9">'[5]wybrane dane finansowe 1'!#REF!</definedName>
    <definedName name="_b4ymqi4zl1h" localSheetId="15">'[5]wybrane dane finansowe 1'!#REF!</definedName>
    <definedName name="_b4ymqi4zl1h" localSheetId="16">'[5]wybrane dane finansowe 1'!#REF!</definedName>
    <definedName name="_b4ymqi4zl1h">'[5]wybrane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9">'[5]wybrane dane finansowe 1'!#REF!</definedName>
    <definedName name="_b9mrb6507u" localSheetId="15">'[5]wybrane dane finansowe 1'!#REF!</definedName>
    <definedName name="_b9mrb6507u" localSheetId="16">'[5]wybrane dane finansowe 1'!#REF!</definedName>
    <definedName name="_b9mrb6507u">'[5]wybrane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9">'[5]wybrane dane finansowe 1'!#REF!</definedName>
    <definedName name="_ba030s51811" localSheetId="15">'[5]wybrane dane finansowe 1'!#REF!</definedName>
    <definedName name="_ba030s51811" localSheetId="16">'[5]wybrane dane finansowe 1'!#REF!</definedName>
    <definedName name="_ba030s51811">'[5]wybrane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9">'[5]wybrane dane finansowe 1'!#REF!</definedName>
    <definedName name="_bcv4fh50m21" localSheetId="15">'[5]wybrane dane finansowe 1'!#REF!</definedName>
    <definedName name="_bcv4fh50m21" localSheetId="16">'[5]wybrane dane finansowe 1'!#REF!</definedName>
    <definedName name="_bcv4fh50m21">'[5]wybrane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9">'[5]wybrane dane finansowe 1'!#REF!</definedName>
    <definedName name="_beoxxt4zl1s" localSheetId="15">'[5]wybrane dane finansowe 1'!#REF!</definedName>
    <definedName name="_beoxxt4zl1s" localSheetId="16">'[5]wybrane dane finansowe 1'!#REF!</definedName>
    <definedName name="_beoxxt4zl1s">'[5]wybrane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9">'[5]wybrane dane finansowe 1'!#REF!</definedName>
    <definedName name="_bf4lm750718" localSheetId="15">'[5]wybrane dane finansowe 1'!#REF!</definedName>
    <definedName name="_bf4lm750718" localSheetId="16">'[5]wybrane dane finansowe 1'!#REF!</definedName>
    <definedName name="_bf4lm750718">'[5]wybrane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9">'[5]wybrane dane finansowe 1'!#REF!</definedName>
    <definedName name="_bjcssd4zlo" localSheetId="15">'[5]wybrane dane finansowe 1'!#REF!</definedName>
    <definedName name="_bjcssd4zlo" localSheetId="16">'[5]wybrane dane finansowe 1'!#REF!</definedName>
    <definedName name="_bjcssd4zlo">'[5]wybrane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9">'[5]wybrane dane finansowe 1'!#REF!</definedName>
    <definedName name="_bjiia153q11" localSheetId="15">'[5]wybrane dane finansowe 1'!#REF!</definedName>
    <definedName name="_bjiia153q11" localSheetId="16">'[5]wybrane dane finansowe 1'!#REF!</definedName>
    <definedName name="_bjiia153q11">'[5]wybrane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9">'[5]wybrane dane finansowe 1'!#REF!</definedName>
    <definedName name="_btblij4zla" localSheetId="15">'[5]wybrane dane finansowe 1'!#REF!</definedName>
    <definedName name="_btblij4zla" localSheetId="16">'[5]wybrane dane finansowe 1'!#REF!</definedName>
    <definedName name="_btblij4zla">'[5]wybrane dane finansowe 1'!#REF!</definedName>
    <definedName name="_bxw28v4x9o" localSheetId="1">#REF!</definedName>
    <definedName name="_bxw28v4x9o" localSheetId="3">#REF!</definedName>
    <definedName name="_bxw28v4x9o" localSheetId="9">#REF!</definedName>
    <definedName name="_bxw28v4x9o" localSheetId="15">#REF!</definedName>
    <definedName name="_bxw28v4x9o">#REF!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9">'[5]wybrane dane finansowe 1'!#REF!</definedName>
    <definedName name="_bzhhsd53q1o" localSheetId="15">'[5]wybrane dane finansowe 1'!#REF!</definedName>
    <definedName name="_bzhhsd53q1o" localSheetId="16">'[5]wybrane dane finansowe 1'!#REF!</definedName>
    <definedName name="_bzhhsd53q1o">'[5]wybrane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9">'[5]wybrane dane finansowe 1'!#REF!</definedName>
    <definedName name="_bzk2kn53qv" localSheetId="15">'[5]wybrane dane finansowe 1'!#REF!</definedName>
    <definedName name="_bzk2kn53qv" localSheetId="16">'[5]wybrane dane finansowe 1'!#REF!</definedName>
    <definedName name="_bzk2kn53qv">'[5]wybrane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9">'[5]wybrane dane finansowe 1'!#REF!</definedName>
    <definedName name="_c00puh51823" localSheetId="15">'[5]wybrane dane finansowe 1'!#REF!</definedName>
    <definedName name="_c00puh51823" localSheetId="16">'[5]wybrane dane finansowe 1'!#REF!</definedName>
    <definedName name="_c00puh51823">'[5]wybrane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9">'[5]wybrane dane finansowe 1'!#REF!</definedName>
    <definedName name="_c49dm54y225" localSheetId="15">'[5]wybrane dane finansowe 1'!#REF!</definedName>
    <definedName name="_c49dm54y225" localSheetId="16">'[5]wybrane dane finansowe 1'!#REF!</definedName>
    <definedName name="_c49dm54y225">'[5]wybrane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9">'[5]wybrane dane finansowe 1'!#REF!</definedName>
    <definedName name="_c93krs5071s" localSheetId="15">'[5]wybrane dane finansowe 1'!#REF!</definedName>
    <definedName name="_c93krs5071s" localSheetId="16">'[5]wybrane dane finansowe 1'!#REF!</definedName>
    <definedName name="_c93krs5071s">'[5]wybrane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9">'[5]wybrane dane finansowe 1'!#REF!</definedName>
    <definedName name="_cbpmtw5072d" localSheetId="15">'[5]wybrane dane finansowe 1'!#REF!</definedName>
    <definedName name="_cbpmtw5072d" localSheetId="16">'[5]wybrane dane finansowe 1'!#REF!</definedName>
    <definedName name="_cbpmtw5072d">'[5]wybrane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9">'[5]wybrane dane finansowe 1'!#REF!</definedName>
    <definedName name="_cc4q584y217" localSheetId="15">'[5]wybrane dane finansowe 1'!#REF!</definedName>
    <definedName name="_cc4q584y217" localSheetId="16">'[5]wybrane dane finansowe 1'!#REF!</definedName>
    <definedName name="_cc4q584y217">'[5]wybrane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9">'[5]wybrane dane finansowe 1'!#REF!</definedName>
    <definedName name="_cew3u153q1l" localSheetId="15">'[5]wybrane dane finansowe 1'!#REF!</definedName>
    <definedName name="_cew3u153q1l" localSheetId="16">'[5]wybrane dane finansowe 1'!#REF!</definedName>
    <definedName name="_cew3u153q1l">'[5]wybrane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9">'[5]wybrane dane finansowe 1'!#REF!</definedName>
    <definedName name="_cohjqg50728" localSheetId="15">'[5]wybrane dane finansowe 1'!#REF!</definedName>
    <definedName name="_cohjqg50728" localSheetId="16">'[5]wybrane dane finansowe 1'!#REF!</definedName>
    <definedName name="_cohjqg50728">'[5]wybrane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9">'[5]wybrane dane finansowe 1'!#REF!</definedName>
    <definedName name="_cp1usj50m2b" localSheetId="15">'[5]wybrane dane finansowe 1'!#REF!</definedName>
    <definedName name="_cp1usj50m2b" localSheetId="16">'[5]wybrane dane finansowe 1'!#REF!</definedName>
    <definedName name="_cp1usj50m2b">'[5]wybrane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9">'[5]wybrane dane finansowe 1'!#REF!</definedName>
    <definedName name="_cufmxh4ysm" localSheetId="15">'[5]wybrane dane finansowe 1'!#REF!</definedName>
    <definedName name="_cufmxh4ysm" localSheetId="16">'[5]wybrane dane finansowe 1'!#REF!</definedName>
    <definedName name="_cufmxh4ysm">'[5]wybrane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9">'[5]wybrane dane finansowe 1'!#REF!</definedName>
    <definedName name="_cx6l69536o" localSheetId="15">'[5]wybrane dane finansowe 1'!#REF!</definedName>
    <definedName name="_cx6l69536o" localSheetId="16">'[5]wybrane dane finansowe 1'!#REF!</definedName>
    <definedName name="_cx6l69536o">'[5]wybrane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9">'[5]wybrane dane finansowe 1'!#REF!</definedName>
    <definedName name="_cxm2xi53q13" localSheetId="15">'[5]wybrane dane finansowe 1'!#REF!</definedName>
    <definedName name="_cxm2xi53q13" localSheetId="16">'[5]wybrane dane finansowe 1'!#REF!</definedName>
    <definedName name="_cxm2xi53q13">'[5]wybrane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9">'[5]wybrane dane finansowe 1'!#REF!</definedName>
    <definedName name="_cxzk2w5072l" localSheetId="15">'[5]wybrane dane finansowe 1'!#REF!</definedName>
    <definedName name="_cxzk2w5072l" localSheetId="16">'[5]wybrane dane finansowe 1'!#REF!</definedName>
    <definedName name="_cxzk2w5072l">'[5]wybrane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9">'[5]wybrane dane finansowe 1'!#REF!</definedName>
    <definedName name="_d1byk151pd" localSheetId="15">'[5]wybrane dane finansowe 1'!#REF!</definedName>
    <definedName name="_d1byk151pd" localSheetId="16">'[5]wybrane dane finansowe 1'!#REF!</definedName>
    <definedName name="_d1byk151pd">'[5]wybrane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9">'[5]wybrane dane finansowe 1'!#REF!</definedName>
    <definedName name="_d4a0km4zl12" localSheetId="15">'[5]wybrane dane finansowe 1'!#REF!</definedName>
    <definedName name="_d4a0km4zl12" localSheetId="16">'[5]wybrane dane finansowe 1'!#REF!</definedName>
    <definedName name="_d4a0km4zl12">'[5]wybrane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9">'[5]wybrane dane finansowe 1'!#REF!</definedName>
    <definedName name="_d4dy3j4zl1d" localSheetId="15">'[5]wybrane dane finansowe 1'!#REF!</definedName>
    <definedName name="_d4dy3j4zl1d" localSheetId="16">'[5]wybrane dane finansowe 1'!#REF!</definedName>
    <definedName name="_d4dy3j4zl1d">'[5]wybrane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9">'[5]wybrane dane finansowe 1'!#REF!</definedName>
    <definedName name="_d7n43d50m1f" localSheetId="15">'[5]wybrane dane finansowe 1'!#REF!</definedName>
    <definedName name="_d7n43d50m1f" localSheetId="16">'[5]wybrane dane finansowe 1'!#REF!</definedName>
    <definedName name="_d7n43d50m1f">'[5]wybrane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9">'[5]wybrane dane finansowe 1'!#REF!</definedName>
    <definedName name="_d8il095181v" localSheetId="15">'[5]wybrane dane finansowe 1'!#REF!</definedName>
    <definedName name="_d8il095181v" localSheetId="16">'[5]wybrane dane finansowe 1'!#REF!</definedName>
    <definedName name="_d8il095181v">'[5]wybrane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9">'[5]wybrane dane finansowe 1'!#REF!</definedName>
    <definedName name="_d9zpz453q17" localSheetId="15">'[5]wybrane dane finansowe 1'!#REF!</definedName>
    <definedName name="_d9zpz453q17" localSheetId="16">'[5]wybrane dane finansowe 1'!#REF!</definedName>
    <definedName name="_d9zpz453q17">'[5]wybrane dane finansowe 1'!#REF!</definedName>
    <definedName name="_da3sip4x9y" localSheetId="1">#REF!</definedName>
    <definedName name="_da3sip4x9y" localSheetId="3">#REF!</definedName>
    <definedName name="_da3sip4x9y" localSheetId="9">#REF!</definedName>
    <definedName name="_da3sip4x9y" localSheetId="15">#REF!</definedName>
    <definedName name="_da3sip4x9y">#REF!</definedName>
    <definedName name="_DAI1" localSheetId="1">#REF!</definedName>
    <definedName name="_DAI1" localSheetId="3">#REF!</definedName>
    <definedName name="_DAI1" localSheetId="9">#REF!</definedName>
    <definedName name="_DAI1" localSheetId="15">#REF!</definedName>
    <definedName name="_DAI1">#REF!</definedName>
    <definedName name="_DAI2" localSheetId="1">#REF!</definedName>
    <definedName name="_DAI2" localSheetId="3">#REF!</definedName>
    <definedName name="_DAI2" localSheetId="9">#REF!</definedName>
    <definedName name="_DAI2" localSheetId="15">#REF!</definedName>
    <definedName name="_DAI2">#REF!</definedName>
    <definedName name="_DCI1" localSheetId="1">#REF!</definedName>
    <definedName name="_DCI1" localSheetId="3">#REF!</definedName>
    <definedName name="_DCI1" localSheetId="9">#REF!</definedName>
    <definedName name="_DCI1" localSheetId="15">#REF!</definedName>
    <definedName name="_DCI1">#REF!</definedName>
    <definedName name="_DCI2" localSheetId="1">#REF!</definedName>
    <definedName name="_DCI2" localSheetId="3">#REF!</definedName>
    <definedName name="_DCI2" localSheetId="9">#REF!</definedName>
    <definedName name="_DCI2" localSheetId="15">#REF!</definedName>
    <definedName name="_DCI2">#REF!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9">'[5]wybrane dane finansowe 1'!#REF!</definedName>
    <definedName name="_dfrs1q5181i" localSheetId="15">'[5]wybrane dane finansowe 1'!#REF!</definedName>
    <definedName name="_dfrs1q5181i" localSheetId="16">'[5]wybrane dane finansowe 1'!#REF!</definedName>
    <definedName name="_dfrs1q5181i">'[5]wybrane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9">'[5]wybrane dane finansowe 1'!#REF!</definedName>
    <definedName name="_dfuiln50m20" localSheetId="15">'[5]wybrane dane finansowe 1'!#REF!</definedName>
    <definedName name="_dfuiln50m20" localSheetId="16">'[5]wybrane dane finansowe 1'!#REF!</definedName>
    <definedName name="_dfuiln50m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9">'[5]wybrane dane finansowe 1'!#REF!</definedName>
    <definedName name="_dhwk4l50m13" localSheetId="15">'[5]wybrane dane finansowe 1'!#REF!</definedName>
    <definedName name="_dhwk4l50m13" localSheetId="16">'[5]wybrane dane finansowe 1'!#REF!</definedName>
    <definedName name="_dhwk4l50m13">'[5]wybrane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9">'[5]wybrane dane finansowe 1'!#REF!</definedName>
    <definedName name="_djnp9v4zl16" localSheetId="15">'[5]wybrane dane finansowe 1'!#REF!</definedName>
    <definedName name="_djnp9v4zl16" localSheetId="16">'[5]wybrane dane finansowe 1'!#REF!</definedName>
    <definedName name="_djnp9v4zl16">'[5]wybrane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9">'[5]wybrane dane finansowe 1'!#REF!</definedName>
    <definedName name="_dlztx24y220" localSheetId="15">'[5]wybrane dane finansowe 1'!#REF!</definedName>
    <definedName name="_dlztx24y220" localSheetId="16">'[5]wybrane dane finansowe 1'!#REF!</definedName>
    <definedName name="_dlztx24y2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9">'[5]wybrane dane finansowe 1'!#REF!</definedName>
    <definedName name="_dpaojn53q2t" localSheetId="15">'[5]wybrane dane finansowe 1'!#REF!</definedName>
    <definedName name="_dpaojn53q2t" localSheetId="16">'[5]wybrane dane finansowe 1'!#REF!</definedName>
    <definedName name="_dpaojn53q2t">'[5]wybrane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9">'[5]wybrane dane finansowe 1'!#REF!</definedName>
    <definedName name="_dtkx2v4y21a" localSheetId="15">'[5]wybrane dane finansowe 1'!#REF!</definedName>
    <definedName name="_dtkx2v4y21a" localSheetId="16">'[5]wybrane dane finansowe 1'!#REF!</definedName>
    <definedName name="_dtkx2v4y21a">'[5]wybrane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9">'[5]wybrane dane finansowe 1'!#REF!</definedName>
    <definedName name="_dv7oj753ql" localSheetId="15">'[5]wybrane dane finansowe 1'!#REF!</definedName>
    <definedName name="_dv7oj753ql" localSheetId="16">'[5]wybrane dane finansowe 1'!#REF!</definedName>
    <definedName name="_dv7oj753ql">'[5]wybrane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9">'[5]wybrane dane finansowe 1'!#REF!</definedName>
    <definedName name="_dxa2yj53qc" localSheetId="15">'[5]wybrane dane finansowe 1'!#REF!</definedName>
    <definedName name="_dxa2yj53qc" localSheetId="16">'[5]wybrane dane finansowe 1'!#REF!</definedName>
    <definedName name="_dxa2yj53qc">'[5]wybrane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9">'[5]wybrane dane finansowe 1'!#REF!</definedName>
    <definedName name="_dysnqb5071p" localSheetId="15">'[5]wybrane dane finansowe 1'!#REF!</definedName>
    <definedName name="_dysnqb5071p" localSheetId="16">'[5]wybrane dane finansowe 1'!#REF!</definedName>
    <definedName name="_dysnqb5071p">'[5]wybrane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9">'[5]wybrane dane finansowe 1'!#REF!</definedName>
    <definedName name="_e3waao54jn" localSheetId="15">'[5]wybrane dane finansowe 1'!#REF!</definedName>
    <definedName name="_e3waao54jn" localSheetId="16">'[5]wybrane dane finansowe 1'!#REF!</definedName>
    <definedName name="_e3waao54jn">'[5]wybrane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9">'[5]wybrane dane finansowe 1'!#REF!</definedName>
    <definedName name="_e58d3n507d" localSheetId="15">'[5]wybrane dane finansowe 1'!#REF!</definedName>
    <definedName name="_e58d3n507d" localSheetId="16">'[5]wybrane dane finansowe 1'!#REF!</definedName>
    <definedName name="_e58d3n507d">'[5]wybrane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9">'[5]wybrane dane finansowe 1'!#REF!</definedName>
    <definedName name="_e893nm4y210" localSheetId="15">'[5]wybrane dane finansowe 1'!#REF!</definedName>
    <definedName name="_e893nm4y210" localSheetId="16">'[5]wybrane dane finansowe 1'!#REF!</definedName>
    <definedName name="_e893nm4y21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9">'[5]wybrane dane finansowe 1'!#REF!</definedName>
    <definedName name="_e8axrz4ysh" localSheetId="15">'[5]wybrane dane finansowe 1'!#REF!</definedName>
    <definedName name="_e8axrz4ysh" localSheetId="16">'[5]wybrane dane finansowe 1'!#REF!</definedName>
    <definedName name="_e8axrz4ysh">'[5]wybrane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9">'[5]wybrane dane finansowe 1'!#REF!</definedName>
    <definedName name="_eb2diu4zl1a" localSheetId="15">'[5]wybrane dane finansowe 1'!#REF!</definedName>
    <definedName name="_eb2diu4zl1a" localSheetId="16">'[5]wybrane dane finansowe 1'!#REF!</definedName>
    <definedName name="_eb2diu4zl1a">'[5]wybrane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9">'[5]wybrane dane finansowe 1'!#REF!</definedName>
    <definedName name="_edd52d5072r" localSheetId="15">'[5]wybrane dane finansowe 1'!#REF!</definedName>
    <definedName name="_edd52d5072r" localSheetId="16">'[5]wybrane dane finansowe 1'!#REF!</definedName>
    <definedName name="_edd52d5072r">'[5]wybrane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9">'[5]wybrane dane finansowe 1'!#REF!</definedName>
    <definedName name="_edz6tg50729" localSheetId="15">'[5]wybrane dane finansowe 1'!#REF!</definedName>
    <definedName name="_edz6tg50729" localSheetId="16">'[5]wybrane dane finansowe 1'!#REF!</definedName>
    <definedName name="_edz6tg5072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9">'[5]wybrane dane finansowe 1'!#REF!</definedName>
    <definedName name="_eemf0254jt" localSheetId="15">'[5]wybrane dane finansowe 1'!#REF!</definedName>
    <definedName name="_eemf0254jt" localSheetId="16">'[5]wybrane dane finansowe 1'!#REF!</definedName>
    <definedName name="_eemf0254jt">'[5]wybrane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9">'[5]wybrane dane finansowe 1'!#REF!</definedName>
    <definedName name="_ef8xt454j1z" localSheetId="15">'[5]wybrane dane finansowe 1'!#REF!</definedName>
    <definedName name="_ef8xt454j1z" localSheetId="16">'[5]wybrane dane finansowe 1'!#REF!</definedName>
    <definedName name="_ef8xt454j1z">'[5]wybrane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9">'[5]wybrane dane finansowe 1'!#REF!</definedName>
    <definedName name="_eg8sxt53qd" localSheetId="15">'[5]wybrane dane finansowe 1'!#REF!</definedName>
    <definedName name="_eg8sxt53qd" localSheetId="16">'[5]wybrane dane finansowe 1'!#REF!</definedName>
    <definedName name="_eg8sxt53qd">'[5]wybrane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9">'[5]wybrane dane finansowe 1'!#REF!</definedName>
    <definedName name="_egr5ex4y22t" localSheetId="15">'[5]wybrane dane finansowe 1'!#REF!</definedName>
    <definedName name="_egr5ex4y22t" localSheetId="16">'[5]wybrane dane finansowe 1'!#REF!</definedName>
    <definedName name="_egr5ex4y22t">'[5]wybrane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9">'[5]wybrane dane finansowe 1'!#REF!</definedName>
    <definedName name="_ek8f1753q1e" localSheetId="15">'[5]wybrane dane finansowe 1'!#REF!</definedName>
    <definedName name="_ek8f1753q1e" localSheetId="16">'[5]wybrane dane finansowe 1'!#REF!</definedName>
    <definedName name="_ek8f1753q1e">'[5]wybrane dane finansowe 1'!#REF!</definedName>
    <definedName name="_ELI1" localSheetId="1">#REF!</definedName>
    <definedName name="_ELI1" localSheetId="3">#REF!</definedName>
    <definedName name="_ELI1" localSheetId="9">#REF!</definedName>
    <definedName name="_ELI1" localSheetId="15">#REF!</definedName>
    <definedName name="_ELI1">#REF!</definedName>
    <definedName name="_ELI2" localSheetId="1">#REF!</definedName>
    <definedName name="_ELI2" localSheetId="3">#REF!</definedName>
    <definedName name="_ELI2" localSheetId="9">#REF!</definedName>
    <definedName name="_ELI2" localSheetId="15">#REF!</definedName>
    <definedName name="_ELI2">#REF!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9">'[5]wybrane dane finansowe 1'!#REF!</definedName>
    <definedName name="_endtbl" localSheetId="15">'[5]wybrane dane finansowe 1'!#REF!</definedName>
    <definedName name="_endtbl" localSheetId="16">'[5]wybrane dane finansowe 1'!#REF!</definedName>
    <definedName name="_endtbl">'[5]wybrane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9">'[5]wybrane dane finansowe 1'!#REF!</definedName>
    <definedName name="_endtbl10" localSheetId="15">'[5]wybrane dane finansowe 1'!#REF!</definedName>
    <definedName name="_endtbl10" localSheetId="16">'[5]wybrane dane finansowe 1'!#REF!</definedName>
    <definedName name="_endtbl1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9">'[5]wybrane dane finansowe 1'!#REF!</definedName>
    <definedName name="_endtbl11" localSheetId="15">'[5]wybrane dane finansowe 1'!#REF!</definedName>
    <definedName name="_endtbl11" localSheetId="16">'[5]wybrane dane finansowe 1'!#REF!</definedName>
    <definedName name="_endtbl11">'[5]wybrane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9">'[5]wybrane dane finansowe 1'!#REF!</definedName>
    <definedName name="_endtbl12" localSheetId="15">'[5]wybrane dane finansowe 1'!#REF!</definedName>
    <definedName name="_endtbl12" localSheetId="16">'[5]wybrane dane finansowe 1'!#REF!</definedName>
    <definedName name="_endtbl12">'[5]wybrane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9">'[5]wybrane dane finansowe 1'!#REF!</definedName>
    <definedName name="_endtbl13" localSheetId="15">'[5]wybrane dane finansowe 1'!#REF!</definedName>
    <definedName name="_endtbl13" localSheetId="16">'[5]wybrane dane finansowe 1'!#REF!</definedName>
    <definedName name="_endtbl13">'[5]wybrane dane finansowe 1'!#REF!</definedName>
    <definedName name="_endtbl2" localSheetId="1">#REF!</definedName>
    <definedName name="_endtbl2" localSheetId="3">#REF!</definedName>
    <definedName name="_endtbl2" localSheetId="9">#REF!</definedName>
    <definedName name="_endtbl2" localSheetId="15">#REF!</definedName>
    <definedName name="_endtbl2">#REF!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9">'[5]wybrane dane finansowe 1'!#REF!</definedName>
    <definedName name="_endtbl4" localSheetId="15">'[5]wybrane dane finansowe 1'!#REF!</definedName>
    <definedName name="_endtbl4" localSheetId="16">'[5]wybrane dane finansowe 1'!#REF!</definedName>
    <definedName name="_endtbl4">'[5]wybrane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9">'[5]wybrane dane finansowe 1'!#REF!</definedName>
    <definedName name="_endtbl5" localSheetId="15">'[5]wybrane dane finansowe 1'!#REF!</definedName>
    <definedName name="_endtbl5" localSheetId="16">'[5]wybrane dane finansowe 1'!#REF!</definedName>
    <definedName name="_endtbl5">'[5]wybrane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9">'[5]wybrane dane finansowe 1'!#REF!</definedName>
    <definedName name="_endtbl6" localSheetId="15">'[5]wybrane dane finansowe 1'!#REF!</definedName>
    <definedName name="_endtbl6" localSheetId="16">'[5]wybrane dane finansowe 1'!#REF!</definedName>
    <definedName name="_endtbl6">'[5]wybrane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9">'[5]wybrane dane finansowe 1'!#REF!</definedName>
    <definedName name="_endtbl7" localSheetId="15">'[5]wybrane dane finansowe 1'!#REF!</definedName>
    <definedName name="_endtbl7" localSheetId="16">'[5]wybrane dane finansowe 1'!#REF!</definedName>
    <definedName name="_endtbl7">'[5]wybrane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9">'[5]wybrane dane finansowe 1'!#REF!</definedName>
    <definedName name="_endtbl8" localSheetId="15">'[5]wybrane dane finansowe 1'!#REF!</definedName>
    <definedName name="_endtbl8" localSheetId="16">'[5]wybrane dane finansowe 1'!#REF!</definedName>
    <definedName name="_endtbl8">'[5]wybrane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9">'[5]wybrane dane finansowe 1'!#REF!</definedName>
    <definedName name="_endtbl9" localSheetId="15">'[5]wybrane dane finansowe 1'!#REF!</definedName>
    <definedName name="_endtbl9" localSheetId="16">'[5]wybrane dane finansowe 1'!#REF!</definedName>
    <definedName name="_endtbl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9">'[5]wybrane dane finansowe 1'!#REF!</definedName>
    <definedName name="_eppk7550717" localSheetId="15">'[5]wybrane dane finansowe 1'!#REF!</definedName>
    <definedName name="_eppk7550717" localSheetId="16">'[5]wybrane dane finansowe 1'!#REF!</definedName>
    <definedName name="_eppk7550717">'[5]wybrane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9">'[5]wybrane dane finansowe 1'!#REF!</definedName>
    <definedName name="_eqpiq94y21y" localSheetId="15">'[5]wybrane dane finansowe 1'!#REF!</definedName>
    <definedName name="_eqpiq94y21y" localSheetId="16">'[5]wybrane dane finansowe 1'!#REF!</definedName>
    <definedName name="_eqpiq94y21y">'[5]wybrane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9">'[5]wybrane dane finansowe 1'!#REF!</definedName>
    <definedName name="_es09xg51817" localSheetId="15">'[5]wybrane dane finansowe 1'!#REF!</definedName>
    <definedName name="_es09xg51817" localSheetId="16">'[5]wybrane dane finansowe 1'!#REF!</definedName>
    <definedName name="_es09xg51817">'[5]wybrane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9">'[5]wybrane dane finansowe 1'!#REF!</definedName>
    <definedName name="_esi2kv53qy" localSheetId="15">'[5]wybrane dane finansowe 1'!#REF!</definedName>
    <definedName name="_esi2kv53qy" localSheetId="16">'[5]wybrane dane finansowe 1'!#REF!</definedName>
    <definedName name="_esi2kv53qy">'[5]wybrane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9">'[5]wybrane dane finansowe 1'!#REF!</definedName>
    <definedName name="_etx8tb51pk" localSheetId="15">'[5]wybrane dane finansowe 1'!#REF!</definedName>
    <definedName name="_etx8tb51pk" localSheetId="16">'[5]wybrane dane finansowe 1'!#REF!</definedName>
    <definedName name="_etx8tb51pk">'[5]wybrane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9">'[5]wybrane dane finansowe 1'!#REF!</definedName>
    <definedName name="_ew6mn75181m" localSheetId="15">'[5]wybrane dane finansowe 1'!#REF!</definedName>
    <definedName name="_ew6mn75181m" localSheetId="16">'[5]wybrane dane finansowe 1'!#REF!</definedName>
    <definedName name="_ew6mn75181m">'[5]wybrane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9">'[5]wybrane dane finansowe 1'!#REF!</definedName>
    <definedName name="_ezb82w50m2i" localSheetId="15">'[5]wybrane dane finansowe 1'!#REF!</definedName>
    <definedName name="_ezb82w50m2i" localSheetId="16">'[5]wybrane dane finansowe 1'!#REF!</definedName>
    <definedName name="_ezb82w50m2i">'[5]wybrane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9">'[5]wybrane dane finansowe 1'!#REF!</definedName>
    <definedName name="_f0f41650m2j" localSheetId="15">'[5]wybrane dane finansowe 1'!#REF!</definedName>
    <definedName name="_f0f41650m2j" localSheetId="16">'[5]wybrane dane finansowe 1'!#REF!</definedName>
    <definedName name="_f0f41650m2j">'[5]wybrane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9">'[5]wybrane dane finansowe 1'!#REF!</definedName>
    <definedName name="_f1l2n853qn" localSheetId="15">'[5]wybrane dane finansowe 1'!#REF!</definedName>
    <definedName name="_f1l2n853qn" localSheetId="16">'[5]wybrane dane finansowe 1'!#REF!</definedName>
    <definedName name="_f1l2n853qn">'[5]wybrane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9">'[5]wybrane dane finansowe 1'!#REF!</definedName>
    <definedName name="_f1pn4v50m17" localSheetId="15">'[5]wybrane dane finansowe 1'!#REF!</definedName>
    <definedName name="_f1pn4v50m17" localSheetId="16">'[5]wybrane dane finansowe 1'!#REF!</definedName>
    <definedName name="_f1pn4v50m17">'[5]wybrane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9">'[5]wybrane dane finansowe 1'!#REF!</definedName>
    <definedName name="_f51tul50710" localSheetId="15">'[5]wybrane dane finansowe 1'!#REF!</definedName>
    <definedName name="_f51tul50710" localSheetId="16">'[5]wybrane dane finansowe 1'!#REF!</definedName>
    <definedName name="_f51tul5071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9">'[5]wybrane dane finansowe 1'!#REF!</definedName>
    <definedName name="_f61ave50m2c" localSheetId="15">'[5]wybrane dane finansowe 1'!#REF!</definedName>
    <definedName name="_f61ave50m2c" localSheetId="16">'[5]wybrane dane finansowe 1'!#REF!</definedName>
    <definedName name="_f61ave50m2c">'[5]wybrane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9">'[5]wybrane dane finansowe 1'!#REF!</definedName>
    <definedName name="_f6y0z0536w" localSheetId="15">'[5]wybrane dane finansowe 1'!#REF!</definedName>
    <definedName name="_f6y0z0536w" localSheetId="16">'[5]wybrane dane finansowe 1'!#REF!</definedName>
    <definedName name="_f6y0z0536w">'[5]wybrane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9">'[5]wybrane dane finansowe 1'!#REF!</definedName>
    <definedName name="_f7vh1654jq" localSheetId="15">'[5]wybrane dane finansowe 1'!#REF!</definedName>
    <definedName name="_f7vh1654jq" localSheetId="16">'[5]wybrane dane finansowe 1'!#REF!</definedName>
    <definedName name="_f7vh1654jq">'[5]wybrane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9">'[5]wybrane dane finansowe 1'!#REF!</definedName>
    <definedName name="_fag8614y22k" localSheetId="15">'[5]wybrane dane finansowe 1'!#REF!</definedName>
    <definedName name="_fag8614y22k" localSheetId="16">'[5]wybrane dane finansowe 1'!#REF!</definedName>
    <definedName name="_fag8614y22k">'[5]wybrane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9">'[5]wybrane dane finansowe 1'!#REF!</definedName>
    <definedName name="_fffn8t536z" localSheetId="15">'[5]wybrane dane finansowe 1'!#REF!</definedName>
    <definedName name="_fffn8t536z" localSheetId="16">'[5]wybrane dane finansowe 1'!#REF!</definedName>
    <definedName name="_fffn8t536z">'[5]wybrane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9">'[5]wybrane dane finansowe 1'!#REF!</definedName>
    <definedName name="_fforr54ysn" localSheetId="15">'[5]wybrane dane finansowe 1'!#REF!</definedName>
    <definedName name="_fforr54ysn" localSheetId="16">'[5]wybrane dane finansowe 1'!#REF!</definedName>
    <definedName name="_fforr54ysn">'[5]wybrane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9">'[5]wybrane dane finansowe 1'!#REF!</definedName>
    <definedName name="_fg9whv54j28" localSheetId="15">'[5]wybrane dane finansowe 1'!#REF!</definedName>
    <definedName name="_fg9whv54j28" localSheetId="16">'[5]wybrane dane finansowe 1'!#REF!</definedName>
    <definedName name="_fg9whv54j28">'[5]wybrane dane finansowe 1'!#REF!</definedName>
    <definedName name="_xlnm._FilterDatabase" localSheetId="1">#REF!</definedName>
    <definedName name="_xlnm._FilterDatabase" localSheetId="3">#REF!</definedName>
    <definedName name="_xlnm._FilterDatabase" localSheetId="9">#REF!</definedName>
    <definedName name="_xlnm._FilterDatabase" localSheetId="15">#REF!</definedName>
    <definedName name="_xlnm._FilterDatabase">#REF!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9">'[5]wybrane dane finansowe 1'!#REF!</definedName>
    <definedName name="_fjoxwy5181b" localSheetId="15">'[5]wybrane dane finansowe 1'!#REF!</definedName>
    <definedName name="_fjoxwy5181b" localSheetId="16">'[5]wybrane dane finansowe 1'!#REF!</definedName>
    <definedName name="_fjoxwy5181b">'[5]wybrane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9">'[5]wybrane dane finansowe 1'!#REF!</definedName>
    <definedName name="_flzkb64y2j" localSheetId="15">'[5]wybrane dane finansowe 1'!#REF!</definedName>
    <definedName name="_flzkb64y2j" localSheetId="16">'[5]wybrane dane finansowe 1'!#REF!</definedName>
    <definedName name="_flzkb64y2j">'[5]wybrane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9">'[5]wybrane dane finansowe 1'!#REF!</definedName>
    <definedName name="_fnrxdu518o" localSheetId="15">'[5]wybrane dane finansowe 1'!#REF!</definedName>
    <definedName name="_fnrxdu518o" localSheetId="16">'[5]wybrane dane finansowe 1'!#REF!</definedName>
    <definedName name="_fnrxdu518o">'[5]wybrane dane finansowe 1'!#REF!</definedName>
    <definedName name="_fo0mzb4x9p" localSheetId="1">#REF!</definedName>
    <definedName name="_fo0mzb4x9p" localSheetId="3">#REF!</definedName>
    <definedName name="_fo0mzb4x9p" localSheetId="9">#REF!</definedName>
    <definedName name="_fo0mzb4x9p" localSheetId="15">#REF!</definedName>
    <definedName name="_fo0mzb4x9p">#REF!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9">'[5]wybrane dane finansowe 1'!#REF!</definedName>
    <definedName name="_foc5pv50m2d" localSheetId="15">'[5]wybrane dane finansowe 1'!#REF!</definedName>
    <definedName name="_foc5pv50m2d" localSheetId="16">'[5]wybrane dane finansowe 1'!#REF!</definedName>
    <definedName name="_foc5pv50m2d">'[5]wybrane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9">'[5]wybrane dane finansowe 1'!#REF!</definedName>
    <definedName name="_fpnnme4y221" localSheetId="15">'[5]wybrane dane finansowe 1'!#REF!</definedName>
    <definedName name="_fpnnme4y221" localSheetId="16">'[5]wybrane dane finansowe 1'!#REF!</definedName>
    <definedName name="_fpnnme4y221">'[5]wybrane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9">'[5]wybrane dane finansowe 1'!#REF!</definedName>
    <definedName name="_fpoxsx4y223" localSheetId="15">'[5]wybrane dane finansowe 1'!#REF!</definedName>
    <definedName name="_fpoxsx4y223" localSheetId="16">'[5]wybrane dane finansowe 1'!#REF!</definedName>
    <definedName name="_fpoxsx4y223">'[5]wybrane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9">'[5]wybrane dane finansowe 1'!#REF!</definedName>
    <definedName name="_fsm5j850716" localSheetId="15">'[5]wybrane dane finansowe 1'!#REF!</definedName>
    <definedName name="_fsm5j850716" localSheetId="16">'[5]wybrane dane finansowe 1'!#REF!</definedName>
    <definedName name="_fsm5j850716">'[5]wybrane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9">'[5]wybrane dane finansowe 1'!#REF!</definedName>
    <definedName name="_ft7n6n54j1r" localSheetId="15">'[5]wybrane dane finansowe 1'!#REF!</definedName>
    <definedName name="_ft7n6n54j1r" localSheetId="16">'[5]wybrane dane finansowe 1'!#REF!</definedName>
    <definedName name="_ft7n6n54j1r">'[5]wybrane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9">'[5]wybrane dane finansowe 1'!#REF!</definedName>
    <definedName name="_ft8u7q5072k" localSheetId="15">'[5]wybrane dane finansowe 1'!#REF!</definedName>
    <definedName name="_ft8u7q5072k" localSheetId="16">'[5]wybrane dane finansowe 1'!#REF!</definedName>
    <definedName name="_ft8u7q5072k">'[5]wybrane dane finansowe 1'!#REF!</definedName>
    <definedName name="_ftnref1_50" localSheetId="1">'[13]Table 39_'!#REF!</definedName>
    <definedName name="_ftnref1_50" localSheetId="3">'[13]Table 39_'!#REF!</definedName>
    <definedName name="_ftnref1_50" localSheetId="9">'[13]Table 39_'!#REF!</definedName>
    <definedName name="_ftnref1_50" localSheetId="15">'[13]Table 39_'!#REF!</definedName>
    <definedName name="_ftnref1_50">'[13]Table 39_'!#REF!</definedName>
    <definedName name="_ftnref1_50_10" localSheetId="1">'[14]Table 39_'!#REF!</definedName>
    <definedName name="_ftnref1_50_10" localSheetId="3">'[14]Table 39_'!#REF!</definedName>
    <definedName name="_ftnref1_50_10" localSheetId="9">'[14]Table 39_'!#REF!</definedName>
    <definedName name="_ftnref1_50_10" localSheetId="15">'[14]Table 39_'!#REF!</definedName>
    <definedName name="_ftnref1_50_10">'[14]Table 39_'!#REF!</definedName>
    <definedName name="_ftnref1_50_15" localSheetId="1">'[14]Table 39_'!#REF!</definedName>
    <definedName name="_ftnref1_50_15" localSheetId="3">'[14]Table 39_'!#REF!</definedName>
    <definedName name="_ftnref1_50_15" localSheetId="9">'[14]Table 39_'!#REF!</definedName>
    <definedName name="_ftnref1_50_15" localSheetId="15">'[14]Table 39_'!#REF!</definedName>
    <definedName name="_ftnref1_50_15">'[14]Table 39_'!#REF!</definedName>
    <definedName name="_ftnref1_50_18" localSheetId="1">'[14]Table 39_'!#REF!</definedName>
    <definedName name="_ftnref1_50_18" localSheetId="3">'[14]Table 39_'!#REF!</definedName>
    <definedName name="_ftnref1_50_18" localSheetId="9">'[14]Table 39_'!#REF!</definedName>
    <definedName name="_ftnref1_50_18" localSheetId="15">'[14]Table 39_'!#REF!</definedName>
    <definedName name="_ftnref1_50_18">'[14]Table 39_'!#REF!</definedName>
    <definedName name="_ftnref1_50_19" localSheetId="1">'[14]Table 39_'!#REF!</definedName>
    <definedName name="_ftnref1_50_19" localSheetId="3">'[14]Table 39_'!#REF!</definedName>
    <definedName name="_ftnref1_50_19" localSheetId="9">'[14]Table 39_'!#REF!</definedName>
    <definedName name="_ftnref1_50_19" localSheetId="15">'[14]Table 39_'!#REF!</definedName>
    <definedName name="_ftnref1_50_19">'[14]Table 39_'!#REF!</definedName>
    <definedName name="_ftnref1_50_20" localSheetId="1">'[14]Table 39_'!#REF!</definedName>
    <definedName name="_ftnref1_50_20" localSheetId="3">'[14]Table 39_'!#REF!</definedName>
    <definedName name="_ftnref1_50_20" localSheetId="9">'[14]Table 39_'!#REF!</definedName>
    <definedName name="_ftnref1_50_20" localSheetId="15">'[14]Table 39_'!#REF!</definedName>
    <definedName name="_ftnref1_50_20">'[14]Table 39_'!#REF!</definedName>
    <definedName name="_ftnref1_50_21" localSheetId="1">'[14]Table 39_'!#REF!</definedName>
    <definedName name="_ftnref1_50_21" localSheetId="3">'[14]Table 39_'!#REF!</definedName>
    <definedName name="_ftnref1_50_21" localSheetId="9">'[14]Table 39_'!#REF!</definedName>
    <definedName name="_ftnref1_50_21" localSheetId="15">'[14]Table 39_'!#REF!</definedName>
    <definedName name="_ftnref1_50_21">'[14]Table 39_'!#REF!</definedName>
    <definedName name="_ftnref1_50_23" localSheetId="1">'[14]Table 39_'!#REF!</definedName>
    <definedName name="_ftnref1_50_23" localSheetId="3">'[14]Table 39_'!#REF!</definedName>
    <definedName name="_ftnref1_50_23" localSheetId="9">'[14]Table 39_'!#REF!</definedName>
    <definedName name="_ftnref1_50_23" localSheetId="15">'[14]Table 39_'!#REF!</definedName>
    <definedName name="_ftnref1_50_23">'[14]Table 39_'!#REF!</definedName>
    <definedName name="_ftnref1_50_24" localSheetId="1">'[14]Table 39_'!#REF!</definedName>
    <definedName name="_ftnref1_50_24" localSheetId="3">'[14]Table 39_'!#REF!</definedName>
    <definedName name="_ftnref1_50_24" localSheetId="9">'[14]Table 39_'!#REF!</definedName>
    <definedName name="_ftnref1_50_24" localSheetId="15">'[14]Table 39_'!#REF!</definedName>
    <definedName name="_ftnref1_50_24">'[14]Table 39_'!#REF!</definedName>
    <definedName name="_ftnref1_50_27" localSheetId="1">'[15]Table 39_'!#REF!</definedName>
    <definedName name="_ftnref1_50_27" localSheetId="3">'[15]Table 39_'!#REF!</definedName>
    <definedName name="_ftnref1_50_27" localSheetId="9">'[15]Table 39_'!#REF!</definedName>
    <definedName name="_ftnref1_50_27" localSheetId="15">'[15]Table 39_'!#REF!</definedName>
    <definedName name="_ftnref1_50_27">'[15]Table 39_'!#REF!</definedName>
    <definedName name="_ftnref1_50_28" localSheetId="1">'[15]Table 39_'!#REF!</definedName>
    <definedName name="_ftnref1_50_28" localSheetId="3">'[15]Table 39_'!#REF!</definedName>
    <definedName name="_ftnref1_50_28" localSheetId="9">'[15]Table 39_'!#REF!</definedName>
    <definedName name="_ftnref1_50_28" localSheetId="15">'[15]Table 39_'!#REF!</definedName>
    <definedName name="_ftnref1_50_28">'[15]Table 39_'!#REF!</definedName>
    <definedName name="_ftnref1_50_4" localSheetId="1">'[14]Table 39_'!#REF!</definedName>
    <definedName name="_ftnref1_50_4" localSheetId="3">'[14]Table 39_'!#REF!</definedName>
    <definedName name="_ftnref1_50_4" localSheetId="9">'[14]Table 39_'!#REF!</definedName>
    <definedName name="_ftnref1_50_4" localSheetId="15">'[14]Table 39_'!#REF!</definedName>
    <definedName name="_ftnref1_50_4">'[14]Table 39_'!#REF!</definedName>
    <definedName name="_ftnref1_50_5" localSheetId="1">'[14]Table 39_'!#REF!</definedName>
    <definedName name="_ftnref1_50_5" localSheetId="3">'[14]Table 39_'!#REF!</definedName>
    <definedName name="_ftnref1_50_5" localSheetId="9">'[14]Table 39_'!#REF!</definedName>
    <definedName name="_ftnref1_50_5" localSheetId="15">'[14]Table 39_'!#REF!</definedName>
    <definedName name="_ftnref1_50_5">'[14]Table 39_'!#REF!</definedName>
    <definedName name="_ftnref1_50_9" localSheetId="1">'[15]Table 39_'!#REF!</definedName>
    <definedName name="_ftnref1_50_9" localSheetId="3">'[15]Table 39_'!#REF!</definedName>
    <definedName name="_ftnref1_50_9" localSheetId="9">'[15]Table 39_'!#REF!</definedName>
    <definedName name="_ftnref1_50_9" localSheetId="15">'[15]Table 39_'!#REF!</definedName>
    <definedName name="_ftnref1_50_9">'[15]Table 39_'!#REF!</definedName>
    <definedName name="_ftnref1_51" localSheetId="1">'[13]Table 39_'!#REF!</definedName>
    <definedName name="_ftnref1_51" localSheetId="3">'[13]Table 39_'!#REF!</definedName>
    <definedName name="_ftnref1_51" localSheetId="9">'[13]Table 39_'!#REF!</definedName>
    <definedName name="_ftnref1_51" localSheetId="15">'[13]Table 39_'!#REF!</definedName>
    <definedName name="_ftnref1_51">'[13]Table 39_'!#REF!</definedName>
    <definedName name="_ftnref1_51_10" localSheetId="1">'[14]Table 39_'!#REF!</definedName>
    <definedName name="_ftnref1_51_10" localSheetId="3">'[14]Table 39_'!#REF!</definedName>
    <definedName name="_ftnref1_51_10" localSheetId="9">'[14]Table 39_'!#REF!</definedName>
    <definedName name="_ftnref1_51_10" localSheetId="15">'[14]Table 39_'!#REF!</definedName>
    <definedName name="_ftnref1_51_10">'[14]Table 39_'!#REF!</definedName>
    <definedName name="_ftnref1_51_15" localSheetId="1">'[14]Table 39_'!#REF!</definedName>
    <definedName name="_ftnref1_51_15" localSheetId="3">'[14]Table 39_'!#REF!</definedName>
    <definedName name="_ftnref1_51_15" localSheetId="9">'[14]Table 39_'!#REF!</definedName>
    <definedName name="_ftnref1_51_15" localSheetId="15">'[14]Table 39_'!#REF!</definedName>
    <definedName name="_ftnref1_51_15">'[14]Table 39_'!#REF!</definedName>
    <definedName name="_ftnref1_51_18" localSheetId="1">'[14]Table 39_'!#REF!</definedName>
    <definedName name="_ftnref1_51_18" localSheetId="3">'[14]Table 39_'!#REF!</definedName>
    <definedName name="_ftnref1_51_18" localSheetId="9">'[14]Table 39_'!#REF!</definedName>
    <definedName name="_ftnref1_51_18" localSheetId="15">'[14]Table 39_'!#REF!</definedName>
    <definedName name="_ftnref1_51_18">'[14]Table 39_'!#REF!</definedName>
    <definedName name="_ftnref1_51_19" localSheetId="1">'[14]Table 39_'!#REF!</definedName>
    <definedName name="_ftnref1_51_19" localSheetId="3">'[14]Table 39_'!#REF!</definedName>
    <definedName name="_ftnref1_51_19" localSheetId="9">'[14]Table 39_'!#REF!</definedName>
    <definedName name="_ftnref1_51_19" localSheetId="15">'[14]Table 39_'!#REF!</definedName>
    <definedName name="_ftnref1_51_19">'[14]Table 39_'!#REF!</definedName>
    <definedName name="_ftnref1_51_20" localSheetId="1">'[14]Table 39_'!#REF!</definedName>
    <definedName name="_ftnref1_51_20" localSheetId="3">'[14]Table 39_'!#REF!</definedName>
    <definedName name="_ftnref1_51_20" localSheetId="9">'[14]Table 39_'!#REF!</definedName>
    <definedName name="_ftnref1_51_20" localSheetId="15">'[14]Table 39_'!#REF!</definedName>
    <definedName name="_ftnref1_51_20">'[14]Table 39_'!#REF!</definedName>
    <definedName name="_ftnref1_51_21" localSheetId="1">'[14]Table 39_'!#REF!</definedName>
    <definedName name="_ftnref1_51_21" localSheetId="3">'[14]Table 39_'!#REF!</definedName>
    <definedName name="_ftnref1_51_21" localSheetId="9">'[14]Table 39_'!#REF!</definedName>
    <definedName name="_ftnref1_51_21" localSheetId="15">'[14]Table 39_'!#REF!</definedName>
    <definedName name="_ftnref1_51_21">'[14]Table 39_'!#REF!</definedName>
    <definedName name="_ftnref1_51_23" localSheetId="1">'[14]Table 39_'!#REF!</definedName>
    <definedName name="_ftnref1_51_23" localSheetId="3">'[14]Table 39_'!#REF!</definedName>
    <definedName name="_ftnref1_51_23" localSheetId="9">'[14]Table 39_'!#REF!</definedName>
    <definedName name="_ftnref1_51_23" localSheetId="15">'[14]Table 39_'!#REF!</definedName>
    <definedName name="_ftnref1_51_23">'[14]Table 39_'!#REF!</definedName>
    <definedName name="_ftnref1_51_24" localSheetId="1">'[14]Table 39_'!#REF!</definedName>
    <definedName name="_ftnref1_51_24" localSheetId="3">'[14]Table 39_'!#REF!</definedName>
    <definedName name="_ftnref1_51_24" localSheetId="9">'[14]Table 39_'!#REF!</definedName>
    <definedName name="_ftnref1_51_24" localSheetId="15">'[14]Table 39_'!#REF!</definedName>
    <definedName name="_ftnref1_51_24">'[14]Table 39_'!#REF!</definedName>
    <definedName name="_ftnref1_51_4" localSheetId="1">'[14]Table 39_'!#REF!</definedName>
    <definedName name="_ftnref1_51_4" localSheetId="3">'[14]Table 39_'!#REF!</definedName>
    <definedName name="_ftnref1_51_4" localSheetId="9">'[14]Table 39_'!#REF!</definedName>
    <definedName name="_ftnref1_51_4" localSheetId="15">'[14]Table 39_'!#REF!</definedName>
    <definedName name="_ftnref1_51_4">'[14]Table 39_'!#REF!</definedName>
    <definedName name="_ftnref1_51_5" localSheetId="1">'[14]Table 39_'!#REF!</definedName>
    <definedName name="_ftnref1_51_5" localSheetId="3">'[14]Table 39_'!#REF!</definedName>
    <definedName name="_ftnref1_51_5" localSheetId="9">'[14]Table 39_'!#REF!</definedName>
    <definedName name="_ftnref1_51_5" localSheetId="15">'[14]Table 39_'!#REF!</definedName>
    <definedName name="_ftnref1_51_5">'[14]Table 39_'!#REF!</definedName>
    <definedName name="_ftref1_50" localSheetId="1">'[13]Table 39_'!#REF!</definedName>
    <definedName name="_ftref1_50" localSheetId="3">'[13]Table 39_'!#REF!</definedName>
    <definedName name="_ftref1_50" localSheetId="9">'[13]Table 39_'!#REF!</definedName>
    <definedName name="_ftref1_50" localSheetId="15">'[13]Table 39_'!#REF!</definedName>
    <definedName name="_ftref1_50">'[13]Table 39_'!#REF!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9">'[5]wybrane dane finansowe 1'!#REF!</definedName>
    <definedName name="_fu2x09518z" localSheetId="15">'[5]wybrane dane finansowe 1'!#REF!</definedName>
    <definedName name="_fu2x09518z" localSheetId="16">'[5]wybrane dane finansowe 1'!#REF!</definedName>
    <definedName name="_fu2x09518z">'[5]wybrane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9">'[5]wybrane dane finansowe 1'!#REF!</definedName>
    <definedName name="_fudv2f50720" localSheetId="15">'[5]wybrane dane finansowe 1'!#REF!</definedName>
    <definedName name="_fudv2f50720" localSheetId="16">'[5]wybrane dane finansowe 1'!#REF!</definedName>
    <definedName name="_fudv2f507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9">'[5]wybrane dane finansowe 1'!#REF!</definedName>
    <definedName name="_fwn7gi5072e" localSheetId="15">'[5]wybrane dane finansowe 1'!#REF!</definedName>
    <definedName name="_fwn7gi5072e" localSheetId="16">'[5]wybrane dane finansowe 1'!#REF!</definedName>
    <definedName name="_fwn7gi5072e">'[5]wybrane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9">'[5]wybrane dane finansowe 1'!#REF!</definedName>
    <definedName name="_fwz5uq53q22" localSheetId="15">'[5]wybrane dane finansowe 1'!#REF!</definedName>
    <definedName name="_fwz5uq53q22" localSheetId="16">'[5]wybrane dane finansowe 1'!#REF!</definedName>
    <definedName name="_fwz5uq53q22">'[5]wybrane dane finansowe 1'!#REF!</definedName>
    <definedName name="_FXI1" localSheetId="1">#REF!</definedName>
    <definedName name="_FXI1" localSheetId="3">#REF!</definedName>
    <definedName name="_FXI1" localSheetId="9">#REF!</definedName>
    <definedName name="_FXI1" localSheetId="15">#REF!</definedName>
    <definedName name="_FXI1">#REF!</definedName>
    <definedName name="_FXI2" localSheetId="1">#REF!</definedName>
    <definedName name="_FXI2" localSheetId="3">#REF!</definedName>
    <definedName name="_FXI2" localSheetId="9">#REF!</definedName>
    <definedName name="_FXI2" localSheetId="15">#REF!</definedName>
    <definedName name="_FXI2">#REF!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9">'[5]wybrane dane finansowe 1'!#REF!</definedName>
    <definedName name="_g00bl94y21n" localSheetId="15">'[5]wybrane dane finansowe 1'!#REF!</definedName>
    <definedName name="_g00bl94y21n" localSheetId="16">'[5]wybrane dane finansowe 1'!#REF!</definedName>
    <definedName name="_g00bl94y21n">'[5]wybrane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9">'[5]wybrane dane finansowe 1'!#REF!</definedName>
    <definedName name="_g14mhi4y2x" localSheetId="15">'[5]wybrane dane finansowe 1'!#REF!</definedName>
    <definedName name="_g14mhi4y2x" localSheetId="16">'[5]wybrane dane finansowe 1'!#REF!</definedName>
    <definedName name="_g14mhi4y2x">'[5]wybrane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9">'[5]wybrane dane finansowe 1'!#REF!</definedName>
    <definedName name="_g2u68c5181h" localSheetId="15">'[5]wybrane dane finansowe 1'!#REF!</definedName>
    <definedName name="_g2u68c5181h" localSheetId="16">'[5]wybrane dane finansowe 1'!#REF!</definedName>
    <definedName name="_g2u68c5181h">'[5]wybrane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9">'[5]wybrane dane finansowe 1'!#REF!</definedName>
    <definedName name="_g841g74zl1e" localSheetId="15">'[5]wybrane dane finansowe 1'!#REF!</definedName>
    <definedName name="_g841g74zl1e" localSheetId="16">'[5]wybrane dane finansowe 1'!#REF!</definedName>
    <definedName name="_g841g74zl1e">'[5]wybrane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9">'[5]wybrane dane finansowe 1'!#REF!</definedName>
    <definedName name="_g9isme51828" localSheetId="15">'[5]wybrane dane finansowe 1'!#REF!</definedName>
    <definedName name="_g9isme51828" localSheetId="16">'[5]wybrane dane finansowe 1'!#REF!</definedName>
    <definedName name="_g9isme51828">'[5]wybrane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9">'[5]wybrane dane finansowe 1'!#REF!</definedName>
    <definedName name="_g9n6vq50mk" localSheetId="15">'[5]wybrane dane finansowe 1'!#REF!</definedName>
    <definedName name="_g9n6vq50mk" localSheetId="16">'[5]wybrane dane finansowe 1'!#REF!</definedName>
    <definedName name="_g9n6vq50mk">'[5]wybrane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9">'[5]wybrane dane finansowe 1'!#REF!</definedName>
    <definedName name="_gft3zs536s" localSheetId="15">'[5]wybrane dane finansowe 1'!#REF!</definedName>
    <definedName name="_gft3zs536s" localSheetId="16">'[5]wybrane dane finansowe 1'!#REF!</definedName>
    <definedName name="_gft3zs536s">'[5]wybrane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9">'[5]wybrane dane finansowe 1'!#REF!</definedName>
    <definedName name="_gh446v5072m" localSheetId="15">'[5]wybrane dane finansowe 1'!#REF!</definedName>
    <definedName name="_gh446v5072m" localSheetId="16">'[5]wybrane dane finansowe 1'!#REF!</definedName>
    <definedName name="_gh446v5072m">'[5]wybrane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9">'[5]wybrane dane finansowe 1'!#REF!</definedName>
    <definedName name="_gijl1t4y229" localSheetId="15">'[5]wybrane dane finansowe 1'!#REF!</definedName>
    <definedName name="_gijl1t4y229" localSheetId="16">'[5]wybrane dane finansowe 1'!#REF!</definedName>
    <definedName name="_gijl1t4y22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9">'[5]wybrane dane finansowe 1'!#REF!</definedName>
    <definedName name="_gisl6u518l" localSheetId="15">'[5]wybrane dane finansowe 1'!#REF!</definedName>
    <definedName name="_gisl6u518l" localSheetId="16">'[5]wybrane dane finansowe 1'!#REF!</definedName>
    <definedName name="_gisl6u518l">'[5]wybrane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9">'[5]wybrane dane finansowe 1'!#REF!</definedName>
    <definedName name="_glao4p53qq" localSheetId="15">'[5]wybrane dane finansowe 1'!#REF!</definedName>
    <definedName name="_glao4p53qq" localSheetId="16">'[5]wybrane dane finansowe 1'!#REF!</definedName>
    <definedName name="_glao4p53qq">'[5]wybrane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9">'[5]wybrane dane finansowe 1'!#REF!</definedName>
    <definedName name="_glz9qc54j22" localSheetId="15">'[5]wybrane dane finansowe 1'!#REF!</definedName>
    <definedName name="_glz9qc54j22" localSheetId="16">'[5]wybrane dane finansowe 1'!#REF!</definedName>
    <definedName name="_glz9qc54j22">'[5]wybrane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9">'[5]wybrane dane finansowe 1'!#REF!</definedName>
    <definedName name="_gogv6q50m1x" localSheetId="15">'[5]wybrane dane finansowe 1'!#REF!</definedName>
    <definedName name="_gogv6q50m1x" localSheetId="16">'[5]wybrane dane finansowe 1'!#REF!</definedName>
    <definedName name="_gogv6q50m1x">'[5]wybrane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9">'[5]wybrane dane finansowe 1'!#REF!</definedName>
    <definedName name="_gpdggp50715" localSheetId="15">'[5]wybrane dane finansowe 1'!#REF!</definedName>
    <definedName name="_gpdggp50715" localSheetId="16">'[5]wybrane dane finansowe 1'!#REF!</definedName>
    <definedName name="_gpdggp50715">'[5]wybrane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9">'[5]wybrane dane finansowe 1'!#REF!</definedName>
    <definedName name="_gpxtkz5181l" localSheetId="15">'[5]wybrane dane finansowe 1'!#REF!</definedName>
    <definedName name="_gpxtkz5181l" localSheetId="16">'[5]wybrane dane finansowe 1'!#REF!</definedName>
    <definedName name="_gpxtkz5181l">'[5]wybrane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9">'[5]wybrane dane finansowe 1'!#REF!</definedName>
    <definedName name="_gs5k3g5181y" localSheetId="15">'[5]wybrane dane finansowe 1'!#REF!</definedName>
    <definedName name="_gs5k3g5181y" localSheetId="16">'[5]wybrane dane finansowe 1'!#REF!</definedName>
    <definedName name="_gs5k3g5181y">'[5]wybrane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9">'[5]wybrane dane finansowe 1'!#REF!</definedName>
    <definedName name="_gxkuii4ysa" localSheetId="15">'[5]wybrane dane finansowe 1'!#REF!</definedName>
    <definedName name="_gxkuii4ysa" localSheetId="16">'[5]wybrane dane finansowe 1'!#REF!</definedName>
    <definedName name="_gxkuii4ysa">'[5]wybrane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9">'[5]wybrane dane finansowe 1'!#REF!</definedName>
    <definedName name="_gxtt2z50m1s" localSheetId="15">'[5]wybrane dane finansowe 1'!#REF!</definedName>
    <definedName name="_gxtt2z50m1s" localSheetId="16">'[5]wybrane dane finansowe 1'!#REF!</definedName>
    <definedName name="_gxtt2z50m1s">'[5]wybrane dane finansowe 1'!#REF!</definedName>
    <definedName name="_h" localSheetId="1">'[14]Table 39_'!#REF!</definedName>
    <definedName name="_h" localSheetId="3">'[14]Table 39_'!#REF!</definedName>
    <definedName name="_h" localSheetId="9">'[14]Table 39_'!#REF!</definedName>
    <definedName name="_h" localSheetId="15">'[14]Table 39_'!#REF!</definedName>
    <definedName name="_h">'[14]Table 39_'!#REF!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9">'[5]wybrane dane finansowe 1'!#REF!</definedName>
    <definedName name="_h9eklb50m25" localSheetId="15">'[5]wybrane dane finansowe 1'!#REF!</definedName>
    <definedName name="_h9eklb50m25" localSheetId="16">'[5]wybrane dane finansowe 1'!#REF!</definedName>
    <definedName name="_h9eklb50m25">'[5]wybrane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9">'[5]wybrane dane finansowe 1'!#REF!</definedName>
    <definedName name="_hb2rv85072t" localSheetId="15">'[5]wybrane dane finansowe 1'!#REF!</definedName>
    <definedName name="_hb2rv85072t" localSheetId="16">'[5]wybrane dane finansowe 1'!#REF!</definedName>
    <definedName name="_hb2rv85072t">'[5]wybrane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9">'[5]wybrane dane finansowe 1'!#REF!</definedName>
    <definedName name="_hdeb7e507s" localSheetId="15">'[5]wybrane dane finansowe 1'!#REF!</definedName>
    <definedName name="_hdeb7e507s" localSheetId="16">'[5]wybrane dane finansowe 1'!#REF!</definedName>
    <definedName name="_hdeb7e507s">'[5]wybrane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9">'[5]wybrane dane finansowe 1'!#REF!</definedName>
    <definedName name="_hf0h0950711" localSheetId="15">'[5]wybrane dane finansowe 1'!#REF!</definedName>
    <definedName name="_hf0h0950711" localSheetId="16">'[5]wybrane dane finansowe 1'!#REF!</definedName>
    <definedName name="_hf0h0950711">'[5]wybrane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9">'[5]wybrane dane finansowe 1'!#REF!</definedName>
    <definedName name="_hhkd5f53q2a" localSheetId="15">'[5]wybrane dane finansowe 1'!#REF!</definedName>
    <definedName name="_hhkd5f53q2a" localSheetId="16">'[5]wybrane dane finansowe 1'!#REF!</definedName>
    <definedName name="_hhkd5f53q2a">'[5]wybrane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9">'[5]wybrane dane finansowe 1'!#REF!</definedName>
    <definedName name="_hix51_8fuiuc27oj" localSheetId="15">'[5]wybrane dane finansowe 1'!#REF!</definedName>
    <definedName name="_hix51_8fuiuc27oj" localSheetId="16">'[5]wybrane dane finansowe 1'!#REF!</definedName>
    <definedName name="_hix51_8fuiuc27oj">'[5]wybrane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9">'[5]wybrane dane finansowe 1'!#REF!</definedName>
    <definedName name="_hjtq6353q19" localSheetId="15">'[5]wybrane dane finansowe 1'!#REF!</definedName>
    <definedName name="_hjtq6353q19" localSheetId="16">'[5]wybrane dane finansowe 1'!#REF!</definedName>
    <definedName name="_hjtq6353q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9">'[5]wybrane dane finansowe 1'!#REF!</definedName>
    <definedName name="_hk2h5x4y2c" localSheetId="15">'[5]wybrane dane finansowe 1'!#REF!</definedName>
    <definedName name="_hk2h5x4y2c" localSheetId="16">'[5]wybrane dane finansowe 1'!#REF!</definedName>
    <definedName name="_hk2h5x4y2c">'[5]wybrane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9">'[5]wybrane dane finansowe 1'!#REF!</definedName>
    <definedName name="_hlw7t34zli" localSheetId="15">'[5]wybrane dane finansowe 1'!#REF!</definedName>
    <definedName name="_hlw7t34zli" localSheetId="16">'[5]wybrane dane finansowe 1'!#REF!</definedName>
    <definedName name="_hlw7t34zli">'[5]wybrane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9">'[5]wybrane dane finansowe 1'!#REF!</definedName>
    <definedName name="_hnc6cj51pb" localSheetId="15">'[5]wybrane dane finansowe 1'!#REF!</definedName>
    <definedName name="_hnc6cj51pb" localSheetId="16">'[5]wybrane dane finansowe 1'!#REF!</definedName>
    <definedName name="_hnc6cj51pb">'[5]wybrane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9">'[5]wybrane dane finansowe 1'!#REF!</definedName>
    <definedName name="_hobqp454j16" localSheetId="15">'[5]wybrane dane finansowe 1'!#REF!</definedName>
    <definedName name="_hobqp454j16" localSheetId="16">'[5]wybrane dane finansowe 1'!#REF!</definedName>
    <definedName name="_hobqp454j16">'[5]wybrane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9">'[5]wybrane dane finansowe 1'!#REF!</definedName>
    <definedName name="_hol7sp536x" localSheetId="15">'[5]wybrane dane finansowe 1'!#REF!</definedName>
    <definedName name="_hol7sp536x" localSheetId="16">'[5]wybrane dane finansowe 1'!#REF!</definedName>
    <definedName name="_hol7sp536x">'[5]wybrane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9">'[5]wybrane dane finansowe 1'!#REF!</definedName>
    <definedName name="_hpkv5h5072i" localSheetId="15">'[5]wybrane dane finansowe 1'!#REF!</definedName>
    <definedName name="_hpkv5h5072i" localSheetId="16">'[5]wybrane dane finansowe 1'!#REF!</definedName>
    <definedName name="_hpkv5h5072i">'[5]wybrane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9">'[5]wybrane dane finansowe 1'!#REF!</definedName>
    <definedName name="_hsag1t4y22j" localSheetId="15">'[5]wybrane dane finansowe 1'!#REF!</definedName>
    <definedName name="_hsag1t4y22j" localSheetId="16">'[5]wybrane dane finansowe 1'!#REF!</definedName>
    <definedName name="_hsag1t4y22j">'[5]wybrane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9">'[5]wybrane dane finansowe 1'!#REF!</definedName>
    <definedName name="_ht4vuj5181g" localSheetId="15">'[5]wybrane dane finansowe 1'!#REF!</definedName>
    <definedName name="_ht4vuj5181g" localSheetId="16">'[5]wybrane dane finansowe 1'!#REF!</definedName>
    <definedName name="_ht4vuj5181g">'[5]wybrane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9">'[5]wybrane dane finansowe 1'!#REF!</definedName>
    <definedName name="_huf9wp4y21m" localSheetId="15">'[5]wybrane dane finansowe 1'!#REF!</definedName>
    <definedName name="_huf9wp4y21m" localSheetId="16">'[5]wybrane dane finansowe 1'!#REF!</definedName>
    <definedName name="_huf9wp4y21m">'[5]wybrane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9">'[5]wybrane dane finansowe 1'!#REF!</definedName>
    <definedName name="_huwigj54j2m" localSheetId="15">'[5]wybrane dane finansowe 1'!#REF!</definedName>
    <definedName name="_huwigj54j2m" localSheetId="16">'[5]wybrane dane finansowe 1'!#REF!</definedName>
    <definedName name="_huwigj54j2m">'[5]wybrane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9">'[5]wybrane dane finansowe 1'!#REF!</definedName>
    <definedName name="_hv53kj4ys8" localSheetId="15">'[5]wybrane dane finansowe 1'!#REF!</definedName>
    <definedName name="_hv53kj4ys8" localSheetId="16">'[5]wybrane dane finansowe 1'!#REF!</definedName>
    <definedName name="_hv53kj4ys8">'[5]wybrane dane finansowe 1'!#REF!</definedName>
    <definedName name="_hvx78p4x9l" localSheetId="1">#REF!</definedName>
    <definedName name="_hvx78p4x9l" localSheetId="3">#REF!</definedName>
    <definedName name="_hvx78p4x9l" localSheetId="9">#REF!</definedName>
    <definedName name="_hvx78p4x9l" localSheetId="15">#REF!</definedName>
    <definedName name="_hvx78p4x9l">#REF!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9">'[5]wybrane dane finansowe 1'!#REF!</definedName>
    <definedName name="_hwl4l753q15" localSheetId="15">'[5]wybrane dane finansowe 1'!#REF!</definedName>
    <definedName name="_hwl4l753q15" localSheetId="16">'[5]wybrane dane finansowe 1'!#REF!</definedName>
    <definedName name="_hwl4l753q15">'[5]wybrane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9">'[5]wybrane dane finansowe 1'!#REF!</definedName>
    <definedName name="_hxqi2l507q" localSheetId="15">'[5]wybrane dane finansowe 1'!#REF!</definedName>
    <definedName name="_hxqi2l507q" localSheetId="16">'[5]wybrane dane finansowe 1'!#REF!</definedName>
    <definedName name="_hxqi2l507q">'[5]wybrane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9">'[5]wybrane dane finansowe 1'!#REF!</definedName>
    <definedName name="_hz6at251pc" localSheetId="15">'[5]wybrane dane finansowe 1'!#REF!</definedName>
    <definedName name="_hz6at251pc" localSheetId="16">'[5]wybrane dane finansowe 1'!#REF!</definedName>
    <definedName name="_hz6at251pc">'[5]wybrane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9">'[5]wybrane dane finansowe 1'!#REF!</definedName>
    <definedName name="_hzc04c50m2r" localSheetId="15">'[5]wybrane dane finansowe 1'!#REF!</definedName>
    <definedName name="_hzc04c50m2r" localSheetId="16">'[5]wybrane dane finansowe 1'!#REF!</definedName>
    <definedName name="_hzc04c50m2r">'[5]wybrane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9">'[5]wybrane dane finansowe 1'!#REF!</definedName>
    <definedName name="_i0qrxf4y22e" localSheetId="15">'[5]wybrane dane finansowe 1'!#REF!</definedName>
    <definedName name="_i0qrxf4y22e" localSheetId="16">'[5]wybrane dane finansowe 1'!#REF!</definedName>
    <definedName name="_i0qrxf4y22e">'[5]wybrane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9">'[5]wybrane dane finansowe 1'!#REF!</definedName>
    <definedName name="_i8vp57518d" localSheetId="15">'[5]wybrane dane finansowe 1'!#REF!</definedName>
    <definedName name="_i8vp57518d" localSheetId="16">'[5]wybrane dane finansowe 1'!#REF!</definedName>
    <definedName name="_i8vp57518d">'[5]wybrane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9">'[5]wybrane dane finansowe 1'!#REF!</definedName>
    <definedName name="_i9fvmg4y21w" localSheetId="15">'[5]wybrane dane finansowe 1'!#REF!</definedName>
    <definedName name="_i9fvmg4y21w" localSheetId="16">'[5]wybrane dane finansowe 1'!#REF!</definedName>
    <definedName name="_i9fvmg4y21w">'[5]wybrane dane finansowe 1'!#REF!</definedName>
    <definedName name="_IAF2005" localSheetId="1">#REF!</definedName>
    <definedName name="_IAF2005" localSheetId="3">#REF!</definedName>
    <definedName name="_IAF2005" localSheetId="9">#REF!</definedName>
    <definedName name="_IAF2005" localSheetId="15">#REF!</definedName>
    <definedName name="_IAF2005">#REF!</definedName>
    <definedName name="_IAF2006" localSheetId="1">#REF!</definedName>
    <definedName name="_IAF2006" localSheetId="3">#REF!</definedName>
    <definedName name="_IAF2006" localSheetId="9">#REF!</definedName>
    <definedName name="_IAF2006" localSheetId="15">#REF!</definedName>
    <definedName name="_IAF2006">#REF!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9">'[5]wybrane dane finansowe 1'!#REF!</definedName>
    <definedName name="_icr5su4y22w" localSheetId="15">'[5]wybrane dane finansowe 1'!#REF!</definedName>
    <definedName name="_icr5su4y22w" localSheetId="16">'[5]wybrane dane finansowe 1'!#REF!</definedName>
    <definedName name="_icr5su4y22w">'[5]wybrane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9">'[5]wybrane dane finansowe 1'!#REF!</definedName>
    <definedName name="_ifwf6h51810" localSheetId="15">'[5]wybrane dane finansowe 1'!#REF!</definedName>
    <definedName name="_ifwf6h51810" localSheetId="16">'[5]wybrane dane finansowe 1'!#REF!</definedName>
    <definedName name="_ifwf6h5181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9">'[5]wybrane dane finansowe 1'!#REF!</definedName>
    <definedName name="_iggmr354j29" localSheetId="15">'[5]wybrane dane finansowe 1'!#REF!</definedName>
    <definedName name="_iggmr354j29" localSheetId="16">'[5]wybrane dane finansowe 1'!#REF!</definedName>
    <definedName name="_iggmr354j2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9">'[5]wybrane dane finansowe 1'!#REF!</definedName>
    <definedName name="_igrrkp53qz" localSheetId="15">'[5]wybrane dane finansowe 1'!#REF!</definedName>
    <definedName name="_igrrkp53qz" localSheetId="16">'[5]wybrane dane finansowe 1'!#REF!</definedName>
    <definedName name="_igrrkp53qz">'[5]wybrane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9">'[5]wybrane dane finansowe 1'!#REF!</definedName>
    <definedName name="_iht3u250721" localSheetId="15">'[5]wybrane dane finansowe 1'!#REF!</definedName>
    <definedName name="_iht3u250721" localSheetId="16">'[5]wybrane dane finansowe 1'!#REF!</definedName>
    <definedName name="_iht3u250721">'[5]wybrane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9">'[5]wybrane dane finansowe 1'!#REF!</definedName>
    <definedName name="_ikwpsb50m27" localSheetId="15">'[5]wybrane dane finansowe 1'!#REF!</definedName>
    <definedName name="_ikwpsb50m27" localSheetId="16">'[5]wybrane dane finansowe 1'!#REF!</definedName>
    <definedName name="_ikwpsb50m27">'[5]wybrane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9">'[5]wybrane dane finansowe 1'!#REF!</definedName>
    <definedName name="_im8zjf54j2j" localSheetId="15">'[5]wybrane dane finansowe 1'!#REF!</definedName>
    <definedName name="_im8zjf54j2j" localSheetId="16">'[5]wybrane dane finansowe 1'!#REF!</definedName>
    <definedName name="_im8zjf54j2j">'[5]wybrane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9">'[5]wybrane dane finansowe 1'!#REF!</definedName>
    <definedName name="_imsfb75182c" localSheetId="15">'[5]wybrane dane finansowe 1'!#REF!</definedName>
    <definedName name="_imsfb75182c" localSheetId="16">'[5]wybrane dane finansowe 1'!#REF!</definedName>
    <definedName name="_imsfb75182c">'[5]wybrane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9">'[5]wybrane dane finansowe 1'!#REF!</definedName>
    <definedName name="_isu41o50m1d" localSheetId="15">'[5]wybrane dane finansowe 1'!#REF!</definedName>
    <definedName name="_isu41o50m1d" localSheetId="16">'[5]wybrane dane finansowe 1'!#REF!</definedName>
    <definedName name="_isu41o50m1d">'[5]wybrane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9">'[5]wybrane dane finansowe 1'!#REF!</definedName>
    <definedName name="_iub8cr53q1p" localSheetId="15">'[5]wybrane dane finansowe 1'!#REF!</definedName>
    <definedName name="_iub8cr53q1p" localSheetId="16">'[5]wybrane dane finansowe 1'!#REF!</definedName>
    <definedName name="_iub8cr53q1p">'[5]wybrane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9">'[5]wybrane dane finansowe 1'!#REF!</definedName>
    <definedName name="_j0ir984zl14" localSheetId="15">'[5]wybrane dane finansowe 1'!#REF!</definedName>
    <definedName name="_j0ir984zl14" localSheetId="16">'[5]wybrane dane finansowe 1'!#REF!</definedName>
    <definedName name="_j0ir984zl14">'[5]wybrane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9">'[5]wybrane dane finansowe 1'!#REF!</definedName>
    <definedName name="_j6ax3k50m1v" localSheetId="15">'[5]wybrane dane finansowe 1'!#REF!</definedName>
    <definedName name="_j6ax3k50m1v" localSheetId="16">'[5]wybrane dane finansowe 1'!#REF!</definedName>
    <definedName name="_j6ax3k50m1v">'[5]wybrane dane finansowe 1'!#REF!</definedName>
    <definedName name="_j6yq0m4x9w" localSheetId="1">#REF!</definedName>
    <definedName name="_j6yq0m4x9w" localSheetId="3">#REF!</definedName>
    <definedName name="_j6yq0m4x9w" localSheetId="9">#REF!</definedName>
    <definedName name="_j6yq0m4x9w" localSheetId="15">#REF!</definedName>
    <definedName name="_j6yq0m4x9w">#REF!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9">'[5]wybrane dane finansowe 1'!#REF!</definedName>
    <definedName name="_j7x7cr54j24" localSheetId="15">'[5]wybrane dane finansowe 1'!#REF!</definedName>
    <definedName name="_j7x7cr54j24" localSheetId="16">'[5]wybrane dane finansowe 1'!#REF!</definedName>
    <definedName name="_j7x7cr54j24">'[5]wybrane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9">'[5]wybrane dane finansowe 1'!#REF!</definedName>
    <definedName name="_j8k56o536f" localSheetId="15">'[5]wybrane dane finansowe 1'!#REF!</definedName>
    <definedName name="_j8k56o536f" localSheetId="16">'[5]wybrane dane finansowe 1'!#REF!</definedName>
    <definedName name="_j8k56o536f">'[5]wybrane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9">'[5]wybrane dane finansowe 1'!#REF!</definedName>
    <definedName name="_jasap953q1n" localSheetId="15">'[5]wybrane dane finansowe 1'!#REF!</definedName>
    <definedName name="_jasap953q1n" localSheetId="16">'[5]wybrane dane finansowe 1'!#REF!</definedName>
    <definedName name="_jasap953q1n">'[5]wybrane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9">'[5]wybrane dane finansowe 1'!#REF!</definedName>
    <definedName name="_jh2w3v53q2j" localSheetId="15">'[5]wybrane dane finansowe 1'!#REF!</definedName>
    <definedName name="_jh2w3v53q2j" localSheetId="16">'[5]wybrane dane finansowe 1'!#REF!</definedName>
    <definedName name="_jh2w3v53q2j">'[5]wybrane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9">'[5]wybrane dane finansowe 1'!#REF!</definedName>
    <definedName name="_ji9h0k53q10" localSheetId="15">'[5]wybrane dane finansowe 1'!#REF!</definedName>
    <definedName name="_ji9h0k53q10" localSheetId="16">'[5]wybrane dane finansowe 1'!#REF!</definedName>
    <definedName name="_ji9h0k53q1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9">'[5]wybrane dane finansowe 1'!#REF!</definedName>
    <definedName name="_jnk0hu5072j" localSheetId="15">'[5]wybrane dane finansowe 1'!#REF!</definedName>
    <definedName name="_jnk0hu5072j" localSheetId="16">'[5]wybrane dane finansowe 1'!#REF!</definedName>
    <definedName name="_jnk0hu5072j">'[5]wybrane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9">'[5]wybrane dane finansowe 1'!#REF!</definedName>
    <definedName name="_jnv2jq4y2r" localSheetId="15">'[5]wybrane dane finansowe 1'!#REF!</definedName>
    <definedName name="_jnv2jq4y2r" localSheetId="16">'[5]wybrane dane finansowe 1'!#REF!</definedName>
    <definedName name="_jnv2jq4y2r">'[5]wybrane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9">'[5]wybrane dane finansowe 1'!#REF!</definedName>
    <definedName name="_jo1bh75181q" localSheetId="15">'[5]wybrane dane finansowe 1'!#REF!</definedName>
    <definedName name="_jo1bh75181q" localSheetId="16">'[5]wybrane dane finansowe 1'!#REF!</definedName>
    <definedName name="_jo1bh75181q">'[5]wybrane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9">'[5]wybrane dane finansowe 1'!#REF!</definedName>
    <definedName name="_jp1osx53q1h" localSheetId="15">'[5]wybrane dane finansowe 1'!#REF!</definedName>
    <definedName name="_jp1osx53q1h" localSheetId="16">'[5]wybrane dane finansowe 1'!#REF!</definedName>
    <definedName name="_jp1osx53q1h">'[5]wybrane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9">'[5]wybrane dane finansowe 1'!#REF!</definedName>
    <definedName name="_jpdm7053q12" localSheetId="15">'[5]wybrane dane finansowe 1'!#REF!</definedName>
    <definedName name="_jpdm7053q12" localSheetId="16">'[5]wybrane dane finansowe 1'!#REF!</definedName>
    <definedName name="_jpdm7053q12">'[5]wybrane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9">'[5]wybrane dane finansowe 1'!#REF!</definedName>
    <definedName name="_jpfoas536a" localSheetId="15">'[5]wybrane dane finansowe 1'!#REF!</definedName>
    <definedName name="_jpfoas536a" localSheetId="16">'[5]wybrane dane finansowe 1'!#REF!</definedName>
    <definedName name="_jpfoas536a">'[5]wybrane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9">'[5]wybrane dane finansowe 1'!#REF!</definedName>
    <definedName name="_jrn5fj54j2f" localSheetId="15">'[5]wybrane dane finansowe 1'!#REF!</definedName>
    <definedName name="_jrn5fj54j2f" localSheetId="16">'[5]wybrane dane finansowe 1'!#REF!</definedName>
    <definedName name="_jrn5fj54j2f">'[5]wybrane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9">'[5]wybrane dane finansowe 1'!#REF!</definedName>
    <definedName name="_jrnx3351pa" localSheetId="15">'[5]wybrane dane finansowe 1'!#REF!</definedName>
    <definedName name="_jrnx3351pa" localSheetId="16">'[5]wybrane dane finansowe 1'!#REF!</definedName>
    <definedName name="_jrnx3351pa">'[5]wybrane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9">'[5]wybrane dane finansowe 1'!#REF!</definedName>
    <definedName name="_jsuxbq50mz" localSheetId="15">'[5]wybrane dane finansowe 1'!#REF!</definedName>
    <definedName name="_jsuxbq50mz" localSheetId="16">'[5]wybrane dane finansowe 1'!#REF!</definedName>
    <definedName name="_jsuxbq50mz">'[5]wybrane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9">'[5]wybrane dane finansowe 1'!#REF!</definedName>
    <definedName name="_jtrcgf53q1s" localSheetId="15">'[5]wybrane dane finansowe 1'!#REF!</definedName>
    <definedName name="_jtrcgf53q1s" localSheetId="16">'[5]wybrane dane finansowe 1'!#REF!</definedName>
    <definedName name="_jtrcgf53q1s">'[5]wybrane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9">'[5]wybrane dane finansowe 1'!#REF!</definedName>
    <definedName name="_ju7bzi54j1f" localSheetId="15">'[5]wybrane dane finansowe 1'!#REF!</definedName>
    <definedName name="_ju7bzi54j1f" localSheetId="16">'[5]wybrane dane finansowe 1'!#REF!</definedName>
    <definedName name="_ju7bzi54j1f">'[5]wybrane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9">'[5]wybrane dane finansowe 1'!#REF!</definedName>
    <definedName name="_jvlnu45071f" localSheetId="15">'[5]wybrane dane finansowe 1'!#REF!</definedName>
    <definedName name="_jvlnu45071f" localSheetId="16">'[5]wybrane dane finansowe 1'!#REF!</definedName>
    <definedName name="_jvlnu45071f">'[5]wybrane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9">'[5]wybrane dane finansowe 1'!#REF!</definedName>
    <definedName name="_jwpbtn5361f" localSheetId="15">'[5]wybrane dane finansowe 1'!#REF!</definedName>
    <definedName name="_jwpbtn5361f" localSheetId="16">'[5]wybrane dane finansowe 1'!#REF!</definedName>
    <definedName name="_jwpbtn5361f">'[5]wybrane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9">'[5]wybrane dane finansowe 1'!#REF!</definedName>
    <definedName name="_jxbpc75072q" localSheetId="15">'[5]wybrane dane finansowe 1'!#REF!</definedName>
    <definedName name="_jxbpc75072q" localSheetId="16">'[5]wybrane dane finansowe 1'!#REF!</definedName>
    <definedName name="_jxbpc75072q">'[5]wybrane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9">'[5]wybrane dane finansowe 1'!#REF!</definedName>
    <definedName name="_jzd0go54jr" localSheetId="15">'[5]wybrane dane finansowe 1'!#REF!</definedName>
    <definedName name="_jzd0go54jr" localSheetId="16">'[5]wybrane dane finansowe 1'!#REF!</definedName>
    <definedName name="_jzd0go54jr">'[5]wybrane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9">'[5]wybrane dane finansowe 1'!#REF!</definedName>
    <definedName name="_jzhvj554jc" localSheetId="15">'[5]wybrane dane finansowe 1'!#REF!</definedName>
    <definedName name="_jzhvj554jc" localSheetId="16">'[5]wybrane dane finansowe 1'!#REF!</definedName>
    <definedName name="_jzhvj554jc">'[5]wybrane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9">'[5]wybrane dane finansowe 1'!#REF!</definedName>
    <definedName name="_jzl41_vq03clgge1u" localSheetId="15">'[5]wybrane dane finansowe 1'!#REF!</definedName>
    <definedName name="_jzl41_vq03clgge1u" localSheetId="16">'[5]wybrane dane finansowe 1'!#REF!</definedName>
    <definedName name="_jzl41_vq03clgge1u">'[5]wybrane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9">'[5]wybrane dane finansowe 1'!#REF!</definedName>
    <definedName name="_jzx2n64y2h" localSheetId="15">'[5]wybrane dane finansowe 1'!#REF!</definedName>
    <definedName name="_jzx2n64y2h" localSheetId="16">'[5]wybrane dane finansowe 1'!#REF!</definedName>
    <definedName name="_jzx2n64y2h">'[5]wybrane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9">'[5]wybrane dane finansowe 1'!#REF!</definedName>
    <definedName name="_k1b5f1507m" localSheetId="15">'[5]wybrane dane finansowe 1'!#REF!</definedName>
    <definedName name="_k1b5f1507m" localSheetId="16">'[5]wybrane dane finansowe 1'!#REF!</definedName>
    <definedName name="_k1b5f1507m">'[5]wybrane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9">'[5]wybrane dane finansowe 1'!#REF!</definedName>
    <definedName name="_k2b19o4y29" localSheetId="15">'[5]wybrane dane finansowe 1'!#REF!</definedName>
    <definedName name="_k2b19o4y29" localSheetId="16">'[5]wybrane dane finansowe 1'!#REF!</definedName>
    <definedName name="_k2b19o4y2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9">'[5]wybrane dane finansowe 1'!#REF!</definedName>
    <definedName name="_k2tuh65181p" localSheetId="15">'[5]wybrane dane finansowe 1'!#REF!</definedName>
    <definedName name="_k2tuh65181p" localSheetId="16">'[5]wybrane dane finansowe 1'!#REF!</definedName>
    <definedName name="_k2tuh65181p">'[5]wybrane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9">'[5]wybrane dane finansowe 1'!#REF!</definedName>
    <definedName name="_k38y6i536q" localSheetId="15">'[5]wybrane dane finansowe 1'!#REF!</definedName>
    <definedName name="_k38y6i536q" localSheetId="16">'[5]wybrane dane finansowe 1'!#REF!</definedName>
    <definedName name="_k38y6i536q">'[5]wybrane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9">'[5]wybrane dane finansowe 1'!#REF!</definedName>
    <definedName name="_k6wi705181r" localSheetId="15">'[5]wybrane dane finansowe 1'!#REF!</definedName>
    <definedName name="_k6wi705181r" localSheetId="16">'[5]wybrane dane finansowe 1'!#REF!</definedName>
    <definedName name="_k6wi705181r">'[5]wybrane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9">'[5]wybrane dane finansowe 1'!#REF!</definedName>
    <definedName name="_k7k4fi5181n" localSheetId="15">'[5]wybrane dane finansowe 1'!#REF!</definedName>
    <definedName name="_k7k4fi5181n" localSheetId="16">'[5]wybrane dane finansowe 1'!#REF!</definedName>
    <definedName name="_k7k4fi5181n">'[5]wybrane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9">'[5]wybrane dane finansowe 1'!#REF!</definedName>
    <definedName name="_k7p6h0b5l7" localSheetId="15">'[5]wybrane dane finansowe 1'!#REF!</definedName>
    <definedName name="_k7p6h0b5l7" localSheetId="16">'[5]wybrane dane finansowe 1'!#REF!</definedName>
    <definedName name="_k7p6h0b5l7">'[5]wybrane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9">'[5]wybrane dane finansowe 1'!#REF!</definedName>
    <definedName name="_k82sm65181a" localSheetId="15">'[5]wybrane dane finansowe 1'!#REF!</definedName>
    <definedName name="_k82sm65181a" localSheetId="16">'[5]wybrane dane finansowe 1'!#REF!</definedName>
    <definedName name="_k82sm65181a">'[5]wybrane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9">'[5]wybrane dane finansowe 1'!#REF!</definedName>
    <definedName name="_k92s2f4ysg" localSheetId="15">'[5]wybrane dane finansowe 1'!#REF!</definedName>
    <definedName name="_k92s2f4ysg" localSheetId="16">'[5]wybrane dane finansowe 1'!#REF!</definedName>
    <definedName name="_k92s2f4ysg">'[5]wybrane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9">'[5]wybrane dane finansowe 1'!#REF!</definedName>
    <definedName name="_kac01e4y22a" localSheetId="15">'[5]wybrane dane finansowe 1'!#REF!</definedName>
    <definedName name="_kac01e4y22a" localSheetId="16">'[5]wybrane dane finansowe 1'!#REF!</definedName>
    <definedName name="_kac01e4y22a">'[5]wybrane dane finansowe 1'!#REF!</definedName>
    <definedName name="_kdlrv64x9t" localSheetId="1">#REF!</definedName>
    <definedName name="_kdlrv64x9t" localSheetId="3">#REF!</definedName>
    <definedName name="_kdlrv64x9t" localSheetId="9">#REF!</definedName>
    <definedName name="_kdlrv64x9t" localSheetId="15">#REF!</definedName>
    <definedName name="_kdlrv64x9t">#REF!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9">'[5]wybrane dane finansowe 1'!#REF!</definedName>
    <definedName name="_kg81ov536e" localSheetId="15">'[5]wybrane dane finansowe 1'!#REF!</definedName>
    <definedName name="_kg81ov536e" localSheetId="16">'[5]wybrane dane finansowe 1'!#REF!</definedName>
    <definedName name="_kg81ov536e">'[5]wybrane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9">'[5]wybrane dane finansowe 1'!#REF!</definedName>
    <definedName name="_kgzygv5072w" localSheetId="15">'[5]wybrane dane finansowe 1'!#REF!</definedName>
    <definedName name="_kgzygv5072w" localSheetId="16">'[5]wybrane dane finansowe 1'!#REF!</definedName>
    <definedName name="_kgzygv5072w">'[5]wybrane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9">'[5]wybrane dane finansowe 1'!#REF!</definedName>
    <definedName name="_kkjig54y21d" localSheetId="15">'[5]wybrane dane finansowe 1'!#REF!</definedName>
    <definedName name="_kkjig54y21d" localSheetId="16">'[5]wybrane dane finansowe 1'!#REF!</definedName>
    <definedName name="_kkjig54y21d">'[5]wybrane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9">'[5]wybrane dane finansowe 1'!#REF!</definedName>
    <definedName name="_kl7o8d4y2s" localSheetId="15">'[5]wybrane dane finansowe 1'!#REF!</definedName>
    <definedName name="_kl7o8d4y2s" localSheetId="16">'[5]wybrane dane finansowe 1'!#REF!</definedName>
    <definedName name="_kl7o8d4y2s">'[5]wybrane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9">'[5]wybrane dane finansowe 1'!#REF!</definedName>
    <definedName name="_klje9q53qe" localSheetId="15">'[5]wybrane dane finansowe 1'!#REF!</definedName>
    <definedName name="_klje9q53qe" localSheetId="16">'[5]wybrane dane finansowe 1'!#REF!</definedName>
    <definedName name="_klje9q53qe">'[5]wybrane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9">'[5]wybrane dane finansowe 1'!#REF!</definedName>
    <definedName name="_klle1i53q2n" localSheetId="15">'[5]wybrane dane finansowe 1'!#REF!</definedName>
    <definedName name="_klle1i53q2n" localSheetId="16">'[5]wybrane dane finansowe 1'!#REF!</definedName>
    <definedName name="_klle1i53q2n">'[5]wybrane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9">'[5]wybrane dane finansowe 1'!#REF!</definedName>
    <definedName name="_kn00vq4y231" localSheetId="15">'[5]wybrane dane finansowe 1'!#REF!</definedName>
    <definedName name="_kn00vq4y231" localSheetId="16">'[5]wybrane dane finansowe 1'!#REF!</definedName>
    <definedName name="_kn00vq4y231">'[5]wybrane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9">'[5]wybrane dane finansowe 1'!#REF!</definedName>
    <definedName name="_kog25v53q26" localSheetId="15">'[5]wybrane dane finansowe 1'!#REF!</definedName>
    <definedName name="_kog25v53q26" localSheetId="16">'[5]wybrane dane finansowe 1'!#REF!</definedName>
    <definedName name="_kog25v53q26">'[5]wybrane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9">'[5]wybrane dane finansowe 1'!#REF!</definedName>
    <definedName name="_kos8i753q2q" localSheetId="15">'[5]wybrane dane finansowe 1'!#REF!</definedName>
    <definedName name="_kos8i753q2q" localSheetId="16">'[5]wybrane dane finansowe 1'!#REF!</definedName>
    <definedName name="_kos8i753q2q">'[5]wybrane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9">'[5]wybrane dane finansowe 1'!#REF!</definedName>
    <definedName name="_kot8g150m1a" localSheetId="15">'[5]wybrane dane finansowe 1'!#REF!</definedName>
    <definedName name="_kot8g150m1a" localSheetId="16">'[5]wybrane dane finansowe 1'!#REF!</definedName>
    <definedName name="_kot8g150m1a">'[5]wybrane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9">'[5]wybrane dane finansowe 1'!#REF!</definedName>
    <definedName name="_kqy68i5181e" localSheetId="15">'[5]wybrane dane finansowe 1'!#REF!</definedName>
    <definedName name="_kqy68i5181e" localSheetId="16">'[5]wybrane dane finansowe 1'!#REF!</definedName>
    <definedName name="_kqy68i5181e">'[5]wybrane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9">'[5]wybrane dane finansowe 1'!#REF!</definedName>
    <definedName name="_krx2ij50m1c" localSheetId="15">'[5]wybrane dane finansowe 1'!#REF!</definedName>
    <definedName name="_krx2ij50m1c" localSheetId="16">'[5]wybrane dane finansowe 1'!#REF!</definedName>
    <definedName name="_krx2ij50m1c">'[5]wybrane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9">'[5]wybrane dane finansowe 1'!#REF!</definedName>
    <definedName name="_kt00n453q1t" localSheetId="15">'[5]wybrane dane finansowe 1'!#REF!</definedName>
    <definedName name="_kt00n453q1t" localSheetId="16">'[5]wybrane dane finansowe 1'!#REF!</definedName>
    <definedName name="_kt00n453q1t">'[5]wybrane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9">'[5]wybrane dane finansowe 1'!#REF!</definedName>
    <definedName name="_kvq74y4y22n" localSheetId="15">'[5]wybrane dane finansowe 1'!#REF!</definedName>
    <definedName name="_kvq74y4y22n" localSheetId="16">'[5]wybrane dane finansowe 1'!#REF!</definedName>
    <definedName name="_kvq74y4y22n">'[5]wybrane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9">'[5]wybrane dane finansowe 1'!#REF!</definedName>
    <definedName name="_kysg1z53q1u" localSheetId="15">'[5]wybrane dane finansowe 1'!#REF!</definedName>
    <definedName name="_kysg1z53q1u" localSheetId="16">'[5]wybrane dane finansowe 1'!#REF!</definedName>
    <definedName name="_kysg1z53q1u">'[5]wybrane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9">'[5]wybrane dane finansowe 1'!#REF!</definedName>
    <definedName name="_l1rwdn54j2p" localSheetId="15">'[5]wybrane dane finansowe 1'!#REF!</definedName>
    <definedName name="_l1rwdn54j2p" localSheetId="16">'[5]wybrane dane finansowe 1'!#REF!</definedName>
    <definedName name="_l1rwdn54j2p">'[5]wybrane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9">'[5]wybrane dane finansowe 1'!#REF!</definedName>
    <definedName name="_l4vc3z4y21x" localSheetId="15">'[5]wybrane dane finansowe 1'!#REF!</definedName>
    <definedName name="_l4vc3z4y21x" localSheetId="16">'[5]wybrane dane finansowe 1'!#REF!</definedName>
    <definedName name="_l4vc3z4y21x">'[5]wybrane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9">'[5]wybrane dane finansowe 1'!#REF!</definedName>
    <definedName name="_l7jo5r4zly" localSheetId="15">'[5]wybrane dane finansowe 1'!#REF!</definedName>
    <definedName name="_l7jo5r4zly" localSheetId="16">'[5]wybrane dane finansowe 1'!#REF!</definedName>
    <definedName name="_l7jo5r4zly">'[5]wybrane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9">'[5]wybrane dane finansowe 1'!#REF!</definedName>
    <definedName name="_l926zw5182h" localSheetId="15">'[5]wybrane dane finansowe 1'!#REF!</definedName>
    <definedName name="_l926zw5182h" localSheetId="16">'[5]wybrane dane finansowe 1'!#REF!</definedName>
    <definedName name="_l926zw5182h">'[5]wybrane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9">'[5]wybrane dane finansowe 1'!#REF!</definedName>
    <definedName name="_laf27k5361g" localSheetId="15">'[5]wybrane dane finansowe 1'!#REF!</definedName>
    <definedName name="_laf27k5361g" localSheetId="16">'[5]wybrane dane finansowe 1'!#REF!</definedName>
    <definedName name="_laf27k5361g">'[5]wybrane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9">'[5]wybrane dane finansowe 1'!#REF!</definedName>
    <definedName name="_lbykyz4x9j" localSheetId="15">'[5]wybrane dane finansowe 1'!#REF!</definedName>
    <definedName name="_lbykyz4x9j" localSheetId="16">'[5]wybrane dane finansowe 1'!#REF!</definedName>
    <definedName name="_lbykyz4x9j">'[5]wybrane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9">'[5]wybrane dane finansowe 1'!#REF!</definedName>
    <definedName name="_lggo2t4zls" localSheetId="15">'[5]wybrane dane finansowe 1'!#REF!</definedName>
    <definedName name="_lggo2t4zls" localSheetId="16">'[5]wybrane dane finansowe 1'!#REF!</definedName>
    <definedName name="_lggo2t4zls">'[5]wybrane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9">'[5]wybrane dane finansowe 1'!#REF!</definedName>
    <definedName name="_lhf7hd54j2o" localSheetId="15">'[5]wybrane dane finansowe 1'!#REF!</definedName>
    <definedName name="_lhf7hd54j2o" localSheetId="16">'[5]wybrane dane finansowe 1'!#REF!</definedName>
    <definedName name="_lhf7hd54j2o">'[5]wybrane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9">'[5]wybrane dane finansowe 1'!#REF!</definedName>
    <definedName name="_lhk8bw51816" localSheetId="15">'[5]wybrane dane finansowe 1'!#REF!</definedName>
    <definedName name="_lhk8bw51816" localSheetId="16">'[5]wybrane dane finansowe 1'!#REF!</definedName>
    <definedName name="_lhk8bw51816">'[5]wybrane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9">'[5]wybrane dane finansowe 1'!#REF!</definedName>
    <definedName name="_lhmouw50m1o" localSheetId="15">'[5]wybrane dane finansowe 1'!#REF!</definedName>
    <definedName name="_lhmouw50m1o" localSheetId="16">'[5]wybrane dane finansowe 1'!#REF!</definedName>
    <definedName name="_lhmouw50m1o">'[5]wybrane dane finansowe 1'!#REF!</definedName>
    <definedName name="_lmmyqf4x9a" localSheetId="1">#REF!</definedName>
    <definedName name="_lmmyqf4x9a" localSheetId="3">#REF!</definedName>
    <definedName name="_lmmyqf4x9a" localSheetId="9">#REF!</definedName>
    <definedName name="_lmmyqf4x9a" localSheetId="15">#REF!</definedName>
    <definedName name="_lmmyqf4x9a">#REF!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9">'[5]wybrane dane finansowe 1'!#REF!</definedName>
    <definedName name="_lrfava53qt" localSheetId="15">'[5]wybrane dane finansowe 1'!#REF!</definedName>
    <definedName name="_lrfava53qt" localSheetId="16">'[5]wybrane dane finansowe 1'!#REF!</definedName>
    <definedName name="_lrfava53qt">'[5]wybrane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9">'[5]wybrane dane finansowe 1'!#REF!</definedName>
    <definedName name="_lsk3sm50mu" localSheetId="15">'[5]wybrane dane finansowe 1'!#REF!</definedName>
    <definedName name="_lsk3sm50mu" localSheetId="16">'[5]wybrane dane finansowe 1'!#REF!</definedName>
    <definedName name="_lsk3sm50mu">'[5]wybrane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9">'[5]wybrane dane finansowe 1'!#REF!</definedName>
    <definedName name="_lu9v2w4ysi" localSheetId="15">'[5]wybrane dane finansowe 1'!#REF!</definedName>
    <definedName name="_lu9v2w4ysi" localSheetId="16">'[5]wybrane dane finansowe 1'!#REF!</definedName>
    <definedName name="_lu9v2w4ysi">'[5]wybrane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9">'[5]wybrane dane finansowe 1'!#REF!</definedName>
    <definedName name="_lurrkd54ji" localSheetId="15">'[5]wybrane dane finansowe 1'!#REF!</definedName>
    <definedName name="_lurrkd54ji" localSheetId="16">'[5]wybrane dane finansowe 1'!#REF!</definedName>
    <definedName name="_lurrkd54ji">'[5]wybrane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9">'[5]wybrane dane finansowe 1'!#REF!</definedName>
    <definedName name="_lvgtxn54j1k" localSheetId="15">'[5]wybrane dane finansowe 1'!#REF!</definedName>
    <definedName name="_lvgtxn54j1k" localSheetId="16">'[5]wybrane dane finansowe 1'!#REF!</definedName>
    <definedName name="_lvgtxn54j1k">'[5]wybrane dane finansowe 1'!#REF!</definedName>
    <definedName name="_lvpqri4x9s" localSheetId="1">#REF!</definedName>
    <definedName name="_lvpqri4x9s" localSheetId="3">#REF!</definedName>
    <definedName name="_lvpqri4x9s" localSheetId="9">#REF!</definedName>
    <definedName name="_lvpqri4x9s" localSheetId="15">#REF!</definedName>
    <definedName name="_lvpqri4x9s">#REF!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9">'[5]wybrane dane finansowe 1'!#REF!</definedName>
    <definedName name="_lwypex5072a" localSheetId="15">'[5]wybrane dane finansowe 1'!#REF!</definedName>
    <definedName name="_lwypex5072a" localSheetId="16">'[5]wybrane dane finansowe 1'!#REF!</definedName>
    <definedName name="_lwypex5072a">'[5]wybrane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9">'[5]wybrane dane finansowe 1'!#REF!</definedName>
    <definedName name="_lxn2ia4y22i" localSheetId="15">'[5]wybrane dane finansowe 1'!#REF!</definedName>
    <definedName name="_lxn2ia4y22i" localSheetId="16">'[5]wybrane dane finansowe 1'!#REF!</definedName>
    <definedName name="_lxn2ia4y22i">'[5]wybrane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9">'[5]wybrane dane finansowe 1'!#REF!</definedName>
    <definedName name="_ly84sx54j2e" localSheetId="15">'[5]wybrane dane finansowe 1'!#REF!</definedName>
    <definedName name="_ly84sx54j2e" localSheetId="16">'[5]wybrane dane finansowe 1'!#REF!</definedName>
    <definedName name="_ly84sx54j2e">'[5]wybrane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9">'[5]wybrane dane finansowe 1'!#REF!</definedName>
    <definedName name="_lygbjp536m" localSheetId="15">'[5]wybrane dane finansowe 1'!#REF!</definedName>
    <definedName name="_lygbjp536m" localSheetId="16">'[5]wybrane dane finansowe 1'!#REF!</definedName>
    <definedName name="_lygbjp536m">'[5]wybrane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9">'[5]wybrane dane finansowe 1'!#REF!</definedName>
    <definedName name="_lzbdg44y236" localSheetId="15">'[5]wybrane dane finansowe 1'!#REF!</definedName>
    <definedName name="_lzbdg44y236" localSheetId="16">'[5]wybrane dane finansowe 1'!#REF!</definedName>
    <definedName name="_lzbdg44y236">'[5]wybrane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9">'[5]wybrane dane finansowe 1'!#REF!</definedName>
    <definedName name="_lzqn1_yaoztago42l" localSheetId="15">'[5]wybrane dane finansowe 1'!#REF!</definedName>
    <definedName name="_lzqn1_yaoztago42l" localSheetId="16">'[5]wybrane dane finansowe 1'!#REF!</definedName>
    <definedName name="_lzqn1_yaoztago42l">'[5]wybrane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9">'[5]wybrane dane finansowe 1'!#REF!</definedName>
    <definedName name="_m0umsd518v" localSheetId="15">'[5]wybrane dane finansowe 1'!#REF!</definedName>
    <definedName name="_m0umsd518v" localSheetId="16">'[5]wybrane dane finansowe 1'!#REF!</definedName>
    <definedName name="_m0umsd518v">'[5]wybrane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9">'[5]wybrane dane finansowe 1'!#REF!</definedName>
    <definedName name="_m4d4k7518k" localSheetId="15">'[5]wybrane dane finansowe 1'!#REF!</definedName>
    <definedName name="_m4d4k7518k" localSheetId="16">'[5]wybrane dane finansowe 1'!#REF!</definedName>
    <definedName name="_m4d4k7518k">'[5]wybrane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9">'[5]wybrane dane finansowe 1'!#REF!</definedName>
    <definedName name="_m5vy6r50m1r" localSheetId="15">'[5]wybrane dane finansowe 1'!#REF!</definedName>
    <definedName name="_m5vy6r50m1r" localSheetId="16">'[5]wybrane dane finansowe 1'!#REF!</definedName>
    <definedName name="_m5vy6r50m1r">'[5]wybrane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9">'[5]wybrane dane finansowe 1'!#REF!</definedName>
    <definedName name="_mc8aa454j2h" localSheetId="15">'[5]wybrane dane finansowe 1'!#REF!</definedName>
    <definedName name="_mc8aa454j2h" localSheetId="16">'[5]wybrane dane finansowe 1'!#REF!</definedName>
    <definedName name="_mc8aa454j2h">'[5]wybrane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9">'[5]wybrane dane finansowe 1'!#REF!</definedName>
    <definedName name="_mh481b50mn" localSheetId="15">'[5]wybrane dane finansowe 1'!#REF!</definedName>
    <definedName name="_mh481b50mn" localSheetId="16">'[5]wybrane dane finansowe 1'!#REF!</definedName>
    <definedName name="_mh481b50mn">'[5]wybrane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9">'[5]wybrane dane finansowe 1'!#REF!</definedName>
    <definedName name="_mjcolp5182f" localSheetId="15">'[5]wybrane dane finansowe 1'!#REF!</definedName>
    <definedName name="_mjcolp5182f" localSheetId="16">'[5]wybrane dane finansowe 1'!#REF!</definedName>
    <definedName name="_mjcolp5182f">'[5]wybrane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9">'[5]wybrane dane finansowe 1'!#REF!</definedName>
    <definedName name="_mjr1hd4y21g" localSheetId="15">'[5]wybrane dane finansowe 1'!#REF!</definedName>
    <definedName name="_mjr1hd4y21g" localSheetId="16">'[5]wybrane dane finansowe 1'!#REF!</definedName>
    <definedName name="_mjr1hd4y21g">'[5]wybrane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9">'[5]wybrane dane finansowe 1'!#REF!</definedName>
    <definedName name="_mjv7kr5072n" localSheetId="15">'[5]wybrane dane finansowe 1'!#REF!</definedName>
    <definedName name="_mjv7kr5072n" localSheetId="16">'[5]wybrane dane finansowe 1'!#REF!</definedName>
    <definedName name="_mjv7kr5072n">'[5]wybrane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9">'[5]wybrane dane finansowe 1'!#REF!</definedName>
    <definedName name="_mo3j2h5071z" localSheetId="15">'[5]wybrane dane finansowe 1'!#REF!</definedName>
    <definedName name="_mo3j2h5071z" localSheetId="16">'[5]wybrane dane finansowe 1'!#REF!</definedName>
    <definedName name="_mo3j2h5071z">'[5]wybrane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9">'[5]wybrane dane finansowe 1'!#REF!</definedName>
    <definedName name="_moetbn53qp" localSheetId="15">'[5]wybrane dane finansowe 1'!#REF!</definedName>
    <definedName name="_moetbn53qp" localSheetId="16">'[5]wybrane dane finansowe 1'!#REF!</definedName>
    <definedName name="_moetbn53qp">'[5]wybrane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9">'[5]wybrane dane finansowe 1'!#REF!</definedName>
    <definedName name="_mpq4uv4y21e" localSheetId="15">'[5]wybrane dane finansowe 1'!#REF!</definedName>
    <definedName name="_mpq4uv4y21e" localSheetId="16">'[5]wybrane dane finansowe 1'!#REF!</definedName>
    <definedName name="_mpq4uv4y21e">'[5]wybrane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9">'[5]wybrane dane finansowe 1'!#REF!</definedName>
    <definedName name="_mre88p50m2t" localSheetId="15">'[5]wybrane dane finansowe 1'!#REF!</definedName>
    <definedName name="_mre88p50m2t" localSheetId="16">'[5]wybrane dane finansowe 1'!#REF!</definedName>
    <definedName name="_mre88p50m2t">'[5]wybrane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9">'[5]wybrane dane finansowe 1'!#REF!</definedName>
    <definedName name="_mte52a5071y" localSheetId="15">'[5]wybrane dane finansowe 1'!#REF!</definedName>
    <definedName name="_mte52a5071y" localSheetId="16">'[5]wybrane dane finansowe 1'!#REF!</definedName>
    <definedName name="_mte52a5071y">'[5]wybrane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9">'[5]wybrane dane finansowe 1'!#REF!</definedName>
    <definedName name="_mucixb4zlt" localSheetId="15">'[5]wybrane dane finansowe 1'!#REF!</definedName>
    <definedName name="_mucixb4zlt" localSheetId="16">'[5]wybrane dane finansowe 1'!#REF!</definedName>
    <definedName name="_mucixb4zlt">'[5]wybrane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9">'[5]wybrane dane finansowe 1'!#REF!</definedName>
    <definedName name="_mvp03a53qr" localSheetId="15">'[5]wybrane dane finansowe 1'!#REF!</definedName>
    <definedName name="_mvp03a53qr" localSheetId="16">'[5]wybrane dane finansowe 1'!#REF!</definedName>
    <definedName name="_mvp03a53qr">'[5]wybrane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9">'[5]wybrane dane finansowe 1'!#REF!</definedName>
    <definedName name="_mvunt64zld" localSheetId="15">'[5]wybrane dane finansowe 1'!#REF!</definedName>
    <definedName name="_mvunt64zld" localSheetId="16">'[5]wybrane dane finansowe 1'!#REF!</definedName>
    <definedName name="_mvunt64zld">'[5]wybrane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9">'[5]wybrane dane finansowe 1'!#REF!</definedName>
    <definedName name="_my37z1518n" localSheetId="15">'[5]wybrane dane finansowe 1'!#REF!</definedName>
    <definedName name="_my37z1518n" localSheetId="16">'[5]wybrane dane finansowe 1'!#REF!</definedName>
    <definedName name="_my37z1518n">'[5]wybrane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9">'[5]wybrane dane finansowe 1'!#REF!</definedName>
    <definedName name="_myk57b50725" localSheetId="15">'[5]wybrane dane finansowe 1'!#REF!</definedName>
    <definedName name="_myk57b50725" localSheetId="16">'[5]wybrane dane finansowe 1'!#REF!</definedName>
    <definedName name="_myk57b50725">'[5]wybrane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9">'[5]wybrane dane finansowe 1'!#REF!</definedName>
    <definedName name="_mz4izc4ysb" localSheetId="15">'[5]wybrane dane finansowe 1'!#REF!</definedName>
    <definedName name="_mz4izc4ysb" localSheetId="16">'[5]wybrane dane finansowe 1'!#REF!</definedName>
    <definedName name="_mz4izc4ysb">'[5]wybrane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9">'[5]wybrane dane finansowe 1'!#REF!</definedName>
    <definedName name="_mzr11_q7t8zyh5em" localSheetId="15">'[5]wybrane dane finansowe 1'!#REF!</definedName>
    <definedName name="_mzr11_q7t8zyh5em" localSheetId="16">'[5]wybrane dane finansowe 1'!#REF!</definedName>
    <definedName name="_mzr11_q7t8zyh5em">'[5]wybrane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9">'[5]wybrane dane finansowe 1'!#REF!</definedName>
    <definedName name="_n1c2d14y22f" localSheetId="15">'[5]wybrane dane finansowe 1'!#REF!</definedName>
    <definedName name="_n1c2d14y22f" localSheetId="16">'[5]wybrane dane finansowe 1'!#REF!</definedName>
    <definedName name="_n1c2d14y22f">'[5]wybrane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9">'[5]wybrane dane finansowe 1'!#REF!</definedName>
    <definedName name="_n1onfo5369" localSheetId="15">'[5]wybrane dane finansowe 1'!#REF!</definedName>
    <definedName name="_n1onfo5369" localSheetId="16">'[5]wybrane dane finansowe 1'!#REF!</definedName>
    <definedName name="_n1onfo536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9">'[5]wybrane dane finansowe 1'!#REF!</definedName>
    <definedName name="_n36bah5181s" localSheetId="15">'[5]wybrane dane finansowe 1'!#REF!</definedName>
    <definedName name="_n36bah5181s" localSheetId="16">'[5]wybrane dane finansowe 1'!#REF!</definedName>
    <definedName name="_n36bah5181s">'[5]wybrane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9">'[5]wybrane dane finansowe 1'!#REF!</definedName>
    <definedName name="_n4aa9850mx" localSheetId="15">'[5]wybrane dane finansowe 1'!#REF!</definedName>
    <definedName name="_n4aa9850mx" localSheetId="16">'[5]wybrane dane finansowe 1'!#REF!</definedName>
    <definedName name="_n4aa9850mx">'[5]wybrane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9">'[5]wybrane dane finansowe 1'!#REF!</definedName>
    <definedName name="_n5wusa4y21z" localSheetId="15">'[5]wybrane dane finansowe 1'!#REF!</definedName>
    <definedName name="_n5wusa4y21z" localSheetId="16">'[5]wybrane dane finansowe 1'!#REF!</definedName>
    <definedName name="_n5wusa4y21z">'[5]wybrane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9">'[5]wybrane dane finansowe 1'!#REF!</definedName>
    <definedName name="_n72rlr50m2n" localSheetId="15">'[5]wybrane dane finansowe 1'!#REF!</definedName>
    <definedName name="_n72rlr50m2n" localSheetId="16">'[5]wybrane dane finansowe 1'!#REF!</definedName>
    <definedName name="_n72rlr50m2n">'[5]wybrane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9">'[5]wybrane dane finansowe 1'!#REF!</definedName>
    <definedName name="_n8bylv50m15" localSheetId="15">'[5]wybrane dane finansowe 1'!#REF!</definedName>
    <definedName name="_n8bylv50m15" localSheetId="16">'[5]wybrane dane finansowe 1'!#REF!</definedName>
    <definedName name="_n8bylv50m15">'[5]wybrane dane finansowe 1'!#REF!</definedName>
    <definedName name="_NAN2">[10]AN2!$A$1:$AG$123</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9">'[5]wybrane dane finansowe 1'!#REF!</definedName>
    <definedName name="_naxbzo507i" localSheetId="15">'[5]wybrane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9">'[5]wybrane dane finansowe 1'!#REF!</definedName>
    <definedName name="_nccbvh4y2i" localSheetId="15">'[5]wybrane dane finansowe 1'!#REF!</definedName>
    <definedName name="_nccbvh4y2i" localSheetId="16">'[5]wybrane dane finansowe 1'!#REF!</definedName>
    <definedName name="_nccbvh4y2i">'[5]wybrane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9">'[5]wybrane dane finansowe 1'!#REF!</definedName>
    <definedName name="_ncu2av53q1k" localSheetId="15">'[5]wybrane dane finansowe 1'!#REF!</definedName>
    <definedName name="_ncu2av53q1k" localSheetId="16">'[5]wybrane dane finansowe 1'!#REF!</definedName>
    <definedName name="_ncu2av53q1k">'[5]wybrane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9">'[5]wybrane dane finansowe 1'!#REF!</definedName>
    <definedName name="_nkxujp54jb" localSheetId="15">'[5]wybrane dane finansowe 1'!#REF!</definedName>
    <definedName name="_nkxujp54jb" localSheetId="16">'[5]wybrane dane finansowe 1'!#REF!</definedName>
    <definedName name="_nkxujp54jb">'[5]wybrane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9">'[5]wybrane dane finansowe 1'!#REF!</definedName>
    <definedName name="_nmbcac4zl9" localSheetId="15">'[5]wybrane dane finansowe 1'!#REF!</definedName>
    <definedName name="_nmbcac4zl9" localSheetId="16">'[5]wybrane dane finansowe 1'!#REF!</definedName>
    <definedName name="_nmbcac4zl9">'[5]wybrane dane finansowe 1'!#REF!</definedName>
    <definedName name="_nmw6uz4x9q" localSheetId="1">#REF!</definedName>
    <definedName name="_nmw6uz4x9q" localSheetId="3">#REF!</definedName>
    <definedName name="_nmw6uz4x9q" localSheetId="9">#REF!</definedName>
    <definedName name="_nmw6uz4x9q" localSheetId="15">#REF!</definedName>
    <definedName name="_nmw6uz4x9q">#REF!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9">'[5]wybrane dane finansowe 1'!#REF!</definedName>
    <definedName name="_nnkqu04zl13" localSheetId="15">'[5]wybrane dane finansowe 1'!#REF!</definedName>
    <definedName name="_nnkqu04zl13" localSheetId="16">'[5]wybrane dane finansowe 1'!#REF!</definedName>
    <definedName name="_nnkqu04zl13">'[5]wybrane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9">'[5]wybrane dane finansowe 1'!#REF!</definedName>
    <definedName name="_nog6im4y2b" localSheetId="15">'[5]wybrane dane finansowe 1'!#REF!</definedName>
    <definedName name="_nog6im4y2b" localSheetId="16">'[5]wybrane dane finansowe 1'!#REF!</definedName>
    <definedName name="_nog6im4y2b">'[5]wybrane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9">'[5]wybrane dane finansowe 1'!#REF!</definedName>
    <definedName name="_novcsr4y22m" localSheetId="15">'[5]wybrane dane finansowe 1'!#REF!</definedName>
    <definedName name="_novcsr4y22m" localSheetId="16">'[5]wybrane dane finansowe 1'!#REF!</definedName>
    <definedName name="_novcsr4y22m">'[5]wybrane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9">'[5]wybrane dane finansowe 1'!#REF!</definedName>
    <definedName name="_noztfi518w" localSheetId="15">'[5]wybrane dane finansowe 1'!#REF!</definedName>
    <definedName name="_noztfi518w" localSheetId="16">'[5]wybrane dane finansowe 1'!#REF!</definedName>
    <definedName name="_noztfi518w">'[5]wybrane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9">'[5]wybrane dane finansowe 1'!#REF!</definedName>
    <definedName name="_ns6lls53q2p" localSheetId="15">'[5]wybrane dane finansowe 1'!#REF!</definedName>
    <definedName name="_ns6lls53q2p" localSheetId="16">'[5]wybrane dane finansowe 1'!#REF!</definedName>
    <definedName name="_ns6lls53q2p">'[5]wybrane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9">'[5]wybrane dane finansowe 1'!#REF!</definedName>
    <definedName name="_ns83cw518g" localSheetId="15">'[5]wybrane dane finansowe 1'!#REF!</definedName>
    <definedName name="_ns83cw518g" localSheetId="16">'[5]wybrane dane finansowe 1'!#REF!</definedName>
    <definedName name="_ns83cw518g">'[5]wybrane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9">'[5]wybrane dane finansowe 1'!#REF!</definedName>
    <definedName name="_nsednb507f" localSheetId="15">'[5]wybrane dane finansowe 1'!#REF!</definedName>
    <definedName name="_nsednb507f" localSheetId="16">'[5]wybrane dane finansowe 1'!#REF!</definedName>
    <definedName name="_nsednb507f">'[5]wybrane dane finansowe 1'!#REF!</definedName>
    <definedName name="_nsjipp4x9m" localSheetId="1">#REF!</definedName>
    <definedName name="_nsjipp4x9m" localSheetId="3">#REF!</definedName>
    <definedName name="_nsjipp4x9m" localSheetId="9">#REF!</definedName>
    <definedName name="_nsjipp4x9m" localSheetId="15">#REF!</definedName>
    <definedName name="_nsjipp4x9m">#REF!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9">'[5]wybrane dane finansowe 1'!#REF!</definedName>
    <definedName name="_nvdnpk536k" localSheetId="15">'[5]wybrane dane finansowe 1'!#REF!</definedName>
    <definedName name="_nvdnpk536k" localSheetId="16">'[5]wybrane dane finansowe 1'!#REF!</definedName>
    <definedName name="_nvdnpk536k">'[5]wybrane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9">'[5]wybrane dane finansowe 1'!#REF!</definedName>
    <definedName name="_nxghw85071d" localSheetId="15">'[5]wybrane dane finansowe 1'!#REF!</definedName>
    <definedName name="_nxghw85071d" localSheetId="16">'[5]wybrane dane finansowe 1'!#REF!</definedName>
    <definedName name="_nxghw85071d">'[5]wybrane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9">'[5]wybrane dane finansowe 1'!#REF!</definedName>
    <definedName name="_o3d79y536g" localSheetId="15">'[5]wybrane dane finansowe 1'!#REF!</definedName>
    <definedName name="_o3d79y536g" localSheetId="16">'[5]wybrane dane finansowe 1'!#REF!</definedName>
    <definedName name="_o3d79y536g">'[5]wybrane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9">'[5]wybrane dane finansowe 1'!#REF!</definedName>
    <definedName name="_o6rlbw53q9" localSheetId="15">'[5]wybrane dane finansowe 1'!#REF!</definedName>
    <definedName name="_o6rlbw53q9" localSheetId="16">'[5]wybrane dane finansowe 1'!#REF!</definedName>
    <definedName name="_o6rlbw53q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9">'[5]wybrane dane finansowe 1'!#REF!</definedName>
    <definedName name="_o7kxlg53qh" localSheetId="15">'[5]wybrane dane finansowe 1'!#REF!</definedName>
    <definedName name="_o7kxlg53qh" localSheetId="16">'[5]wybrane dane finansowe 1'!#REF!</definedName>
    <definedName name="_o7kxlg53qh">'[5]wybrane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9">'[5]wybrane dane finansowe 1'!#REF!</definedName>
    <definedName name="_o7y3dx53q1j" localSheetId="15">'[5]wybrane dane finansowe 1'!#REF!</definedName>
    <definedName name="_o7y3dx53q1j" localSheetId="16">'[5]wybrane dane finansowe 1'!#REF!</definedName>
    <definedName name="_o7y3dx53q1j">'[5]wybrane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9">'[5]wybrane dane finansowe 1'!#REF!</definedName>
    <definedName name="_o92igv4zl1p" localSheetId="15">'[5]wybrane dane finansowe 1'!#REF!</definedName>
    <definedName name="_o92igv4zl1p" localSheetId="16">'[5]wybrane dane finansowe 1'!#REF!</definedName>
    <definedName name="_o92igv4zl1p">'[5]wybrane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9">'[5]wybrane dane finansowe 1'!#REF!</definedName>
    <definedName name="_oewy2e4y2d" localSheetId="15">'[5]wybrane dane finansowe 1'!#REF!</definedName>
    <definedName name="_oewy2e4y2d" localSheetId="16">'[5]wybrane dane finansowe 1'!#REF!</definedName>
    <definedName name="_oewy2e4y2d">'[5]wybrane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9">'[5]wybrane dane finansowe 1'!#REF!</definedName>
    <definedName name="_oez2ee53q2g" localSheetId="15">'[5]wybrane dane finansowe 1'!#REF!</definedName>
    <definedName name="_oez2ee53q2g" localSheetId="16">'[5]wybrane dane finansowe 1'!#REF!</definedName>
    <definedName name="_oez2ee53q2g">'[5]wybrane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9">'[5]wybrane dane finansowe 1'!#REF!</definedName>
    <definedName name="_ofu3hx536d" localSheetId="15">'[5]wybrane dane finansowe 1'!#REF!</definedName>
    <definedName name="_ofu3hx536d" localSheetId="16">'[5]wybrane dane finansowe 1'!#REF!</definedName>
    <definedName name="_ofu3hx536d">'[5]wybrane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9">'[5]wybrane dane finansowe 1'!#REF!</definedName>
    <definedName name="_ogexw250m1g" localSheetId="15">'[5]wybrane dane finansowe 1'!#REF!</definedName>
    <definedName name="_ogexw250m1g" localSheetId="16">'[5]wybrane dane finansowe 1'!#REF!</definedName>
    <definedName name="_ogexw250m1g">'[5]wybrane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9">'[5]wybrane dane finansowe 1'!#REF!</definedName>
    <definedName name="_ogny4i4y214" localSheetId="15">'[5]wybrane dane finansowe 1'!#REF!</definedName>
    <definedName name="_ogny4i4y214" localSheetId="16">'[5]wybrane dane finansowe 1'!#REF!</definedName>
    <definedName name="_ogny4i4y214">'[5]wybrane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9">'[5]wybrane dane finansowe 1'!#REF!</definedName>
    <definedName name="_ogqgx550m9" localSheetId="15">'[5]wybrane dane finansowe 1'!#REF!</definedName>
    <definedName name="_ogqgx550m9" localSheetId="16">'[5]wybrane dane finansowe 1'!#REF!</definedName>
    <definedName name="_ogqgx550m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9">'[5]wybrane dane finansowe 1'!#REF!</definedName>
    <definedName name="_oh3tgh53613" localSheetId="15">'[5]wybrane dane finansowe 1'!#REF!</definedName>
    <definedName name="_oh3tgh53613" localSheetId="16">'[5]wybrane dane finansowe 1'!#REF!</definedName>
    <definedName name="_oh3tgh53613">'[5]wybrane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9">'[5]wybrane dane finansowe 1'!#REF!</definedName>
    <definedName name="_oimeuo4y234" localSheetId="15">'[5]wybrane dane finansowe 1'!#REF!</definedName>
    <definedName name="_oimeuo4y234" localSheetId="16">'[5]wybrane dane finansowe 1'!#REF!</definedName>
    <definedName name="_oimeuo4y234">'[5]wybrane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9">'[5]wybrane dane finansowe 1'!#REF!</definedName>
    <definedName name="_oiywy451pn" localSheetId="15">'[5]wybrane dane finansowe 1'!#REF!</definedName>
    <definedName name="_oiywy451pn" localSheetId="16">'[5]wybrane dane finansowe 1'!#REF!</definedName>
    <definedName name="_oiywy451pn">'[5]wybrane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9">'[5]wybrane dane finansowe 1'!#REF!</definedName>
    <definedName name="_ojm9w54zll" localSheetId="15">'[5]wybrane dane finansowe 1'!#REF!</definedName>
    <definedName name="_ojm9w54zll" localSheetId="16">'[5]wybrane dane finansowe 1'!#REF!</definedName>
    <definedName name="_ojm9w54zll">'[5]wybrane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9">'[5]wybrane dane finansowe 1'!#REF!</definedName>
    <definedName name="_okgs2s53615" localSheetId="15">'[5]wybrane dane finansowe 1'!#REF!</definedName>
    <definedName name="_okgs2s53615" localSheetId="16">'[5]wybrane dane finansowe 1'!#REF!</definedName>
    <definedName name="_okgs2s53615">'[5]wybrane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9">'[5]wybrane dane finansowe 1'!#REF!</definedName>
    <definedName name="_om0cip51829" localSheetId="15">'[5]wybrane dane finansowe 1'!#REF!</definedName>
    <definedName name="_om0cip51829" localSheetId="16">'[5]wybrane dane finansowe 1'!#REF!</definedName>
    <definedName name="_om0cip5182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9">'[5]wybrane dane finansowe 1'!#REF!</definedName>
    <definedName name="_on85cb5181o" localSheetId="15">'[5]wybrane dane finansowe 1'!#REF!</definedName>
    <definedName name="_on85cb5181o" localSheetId="16">'[5]wybrane dane finansowe 1'!#REF!</definedName>
    <definedName name="_on85cb5181o">'[5]wybrane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9">'[5]wybrane dane finansowe 1'!#REF!</definedName>
    <definedName name="_opacyg4zlv" localSheetId="15">'[5]wybrane dane finansowe 1'!#REF!</definedName>
    <definedName name="_opacyg4zlv" localSheetId="16">'[5]wybrane dane finansowe 1'!#REF!</definedName>
    <definedName name="_opacyg4zlv">'[5]wybrane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9">'[5]wybrane dane finansowe 1'!#REF!</definedName>
    <definedName name="_oq0sq451pe" localSheetId="15">'[5]wybrane dane finansowe 1'!#REF!</definedName>
    <definedName name="_oq0sq451pe" localSheetId="16">'[5]wybrane dane finansowe 1'!#REF!</definedName>
    <definedName name="_oq0sq451pe">'[5]wybrane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9">'[5]wybrane dane finansowe 1'!#REF!</definedName>
    <definedName name="_orfpkn53612" localSheetId="15">'[5]wybrane dane finansowe 1'!#REF!</definedName>
    <definedName name="_orfpkn53612" localSheetId="16">'[5]wybrane dane finansowe 1'!#REF!</definedName>
    <definedName name="_orfpkn53612">'[5]wybrane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9">'[5]wybrane dane finansowe 1'!#REF!</definedName>
    <definedName name="_orjpul50m2u" localSheetId="15">'[5]wybrane dane finansowe 1'!#REF!</definedName>
    <definedName name="_orjpul50m2u" localSheetId="16">'[5]wybrane dane finansowe 1'!#REF!</definedName>
    <definedName name="_orjpul50m2u">'[5]wybrane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9">'[5]wybrane dane finansowe 1'!#REF!</definedName>
    <definedName name="_osvior5181j" localSheetId="15">'[5]wybrane dane finansowe 1'!#REF!</definedName>
    <definedName name="_osvior5181j" localSheetId="16">'[5]wybrane dane finansowe 1'!#REF!</definedName>
    <definedName name="_osvior5181j">'[5]wybrane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9">'[5]wybrane dane finansowe 1'!#REF!</definedName>
    <definedName name="_osxtgh4y22h" localSheetId="15">'[5]wybrane dane finansowe 1'!#REF!</definedName>
    <definedName name="_osxtgh4y22h" localSheetId="16">'[5]wybrane dane finansowe 1'!#REF!</definedName>
    <definedName name="_osxtgh4y22h">'[5]wybrane dane finansowe 1'!#REF!</definedName>
    <definedName name="_oxy3mu4x9v" localSheetId="1">#REF!</definedName>
    <definedName name="_oxy3mu4x9v" localSheetId="3">#REF!</definedName>
    <definedName name="_oxy3mu4x9v" localSheetId="9">#REF!</definedName>
    <definedName name="_oxy3mu4x9v" localSheetId="15">#REF!</definedName>
    <definedName name="_oxy3mu4x9v">#REF!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9">'[5]wybrane dane finansowe 1'!#REF!</definedName>
    <definedName name="_ozr7v64y2z" localSheetId="15">'[5]wybrane dane finansowe 1'!#REF!</definedName>
    <definedName name="_ozr7v64y2z" localSheetId="16">'[5]wybrane dane finansowe 1'!#REF!</definedName>
    <definedName name="_ozr7v64y2z">'[5]wybrane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9">'[5]wybrane dane finansowe 1'!#REF!</definedName>
    <definedName name="_p0buvt5361k" localSheetId="15">'[5]wybrane dane finansowe 1'!#REF!</definedName>
    <definedName name="_p0buvt5361k" localSheetId="16">'[5]wybrane dane finansowe 1'!#REF!</definedName>
    <definedName name="_p0buvt5361k">'[5]wybrane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9">'[5]wybrane dane finansowe 1'!#REF!</definedName>
    <definedName name="_p217hf53616" localSheetId="15">'[5]wybrane dane finansowe 1'!#REF!</definedName>
    <definedName name="_p217hf53616" localSheetId="16">'[5]wybrane dane finansowe 1'!#REF!</definedName>
    <definedName name="_p217hf53616">'[5]wybrane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9">'[5]wybrane dane finansowe 1'!#REF!</definedName>
    <definedName name="_p82fgr51p8" localSheetId="15">'[5]wybrane dane finansowe 1'!#REF!</definedName>
    <definedName name="_p82fgr51p8" localSheetId="16">'[5]wybrane dane finansowe 1'!#REF!</definedName>
    <definedName name="_p82fgr51p8">'[5]wybrane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9">'[5]wybrane dane finansowe 1'!#REF!</definedName>
    <definedName name="_pa3fbo53q16" localSheetId="15">'[5]wybrane dane finansowe 1'!#REF!</definedName>
    <definedName name="_pa3fbo53q16" localSheetId="16">'[5]wybrane dane finansowe 1'!#REF!</definedName>
    <definedName name="_pa3fbo53q16">'[5]wybrane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9">'[5]wybrane dane finansowe 1'!#REF!</definedName>
    <definedName name="_paa8ll5361b" localSheetId="15">'[5]wybrane dane finansowe 1'!#REF!</definedName>
    <definedName name="_paa8ll5361b" localSheetId="16">'[5]wybrane dane finansowe 1'!#REF!</definedName>
    <definedName name="_paa8ll5361b">'[5]wybrane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9">'[5]wybrane dane finansowe 1'!#REF!</definedName>
    <definedName name="_pbcgz95182d" localSheetId="15">'[5]wybrane dane finansowe 1'!#REF!</definedName>
    <definedName name="_pbcgz95182d" localSheetId="16">'[5]wybrane dane finansowe 1'!#REF!</definedName>
    <definedName name="_pbcgz95182d">'[5]wybrane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9">'[5]wybrane dane finansowe 1'!#REF!</definedName>
    <definedName name="_pepesj54j2b" localSheetId="15">'[5]wybrane dane finansowe 1'!#REF!</definedName>
    <definedName name="_pepesj54j2b" localSheetId="16">'[5]wybrane dane finansowe 1'!#REF!</definedName>
    <definedName name="_pepesj54j2b">'[5]wybrane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9">'[5]wybrane dane finansowe 1'!#REF!</definedName>
    <definedName name="_pg16jr4zlw" localSheetId="15">'[5]wybrane dane finansowe 1'!#REF!</definedName>
    <definedName name="_pg16jr4zlw" localSheetId="16">'[5]wybrane dane finansowe 1'!#REF!</definedName>
    <definedName name="_pg16jr4zlw">'[5]wybrane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9">'[5]wybrane dane finansowe 1'!#REF!</definedName>
    <definedName name="_pj1t0f4y212" localSheetId="15">'[5]wybrane dane finansowe 1'!#REF!</definedName>
    <definedName name="_pj1t0f4y212" localSheetId="16">'[5]wybrane dane finansowe 1'!#REF!</definedName>
    <definedName name="_pj1t0f4y212">'[5]wybrane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9">'[5]wybrane dane finansowe 1'!#REF!</definedName>
    <definedName name="_pl94t550mm" localSheetId="15">'[5]wybrane dane finansowe 1'!#REF!</definedName>
    <definedName name="_pl94t550mm" localSheetId="16">'[5]wybrane dane finansowe 1'!#REF!</definedName>
    <definedName name="_pl94t550mm">'[5]wybrane dane finansowe 1'!#REF!</definedName>
    <definedName name="_PLQ2" localSheetId="1">#REF!</definedName>
    <definedName name="_PLQ2" localSheetId="3">#REF!</definedName>
    <definedName name="_PLQ2" localSheetId="9">#REF!</definedName>
    <definedName name="_PLQ2" localSheetId="15">#REF!</definedName>
    <definedName name="_PLQ2">#REF!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9">'[5]wybrane dane finansowe 1'!#REF!</definedName>
    <definedName name="_prnrbh50m1n" localSheetId="15">'[5]wybrane dane finansowe 1'!#REF!</definedName>
    <definedName name="_prnrbh50m1n" localSheetId="16">'[5]wybrane dane finansowe 1'!#REF!</definedName>
    <definedName name="_prnrbh50m1n">'[5]wybrane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9">'[5]wybrane dane finansowe 1'!#REF!</definedName>
    <definedName name="_przrdd53q1r" localSheetId="15">'[5]wybrane dane finansowe 1'!#REF!</definedName>
    <definedName name="_przrdd53q1r" localSheetId="16">'[5]wybrane dane finansowe 1'!#REF!</definedName>
    <definedName name="_przrdd53q1r">'[5]wybrane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9">'[5]wybrane dane finansowe 1'!#REF!</definedName>
    <definedName name="_psgsni50mw" localSheetId="15">'[5]wybrane dane finansowe 1'!#REF!</definedName>
    <definedName name="_psgsni50mw" localSheetId="16">'[5]wybrane dane finansowe 1'!#REF!</definedName>
    <definedName name="_psgsni50mw">'[5]wybrane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9">'[5]wybrane dane finansowe 1'!#REF!</definedName>
    <definedName name="_psmj5654j1l" localSheetId="15">'[5]wybrane dane finansowe 1'!#REF!</definedName>
    <definedName name="_psmj5654j1l" localSheetId="16">'[5]wybrane dane finansowe 1'!#REF!</definedName>
    <definedName name="_psmj5654j1l">'[5]wybrane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9">'[5]wybrane dane finansowe 1'!#REF!</definedName>
    <definedName name="_pu3xbk507t" localSheetId="15">'[5]wybrane dane finansowe 1'!#REF!</definedName>
    <definedName name="_pu3xbk507t" localSheetId="16">'[5]wybrane dane finansowe 1'!#REF!</definedName>
    <definedName name="_pu3xbk507t">'[5]wybrane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9">'[5]wybrane dane finansowe 1'!#REF!</definedName>
    <definedName name="_pvqf2t50m12" localSheetId="15">'[5]wybrane dane finansowe 1'!#REF!</definedName>
    <definedName name="_pvqf2t50m12" localSheetId="16">'[5]wybrane dane finansowe 1'!#REF!</definedName>
    <definedName name="_pvqf2t50m12">'[5]wybrane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9">'[5]wybrane dane finansowe 1'!#REF!</definedName>
    <definedName name="_pvshf254jk" localSheetId="15">'[5]wybrane dane finansowe 1'!#REF!</definedName>
    <definedName name="_pvshf254jk" localSheetId="16">'[5]wybrane dane finansowe 1'!#REF!</definedName>
    <definedName name="_pvshf254jk">'[5]wybrane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9">'[5]wybrane dane finansowe 1'!#REF!</definedName>
    <definedName name="_pwj13r50m2e" localSheetId="15">'[5]wybrane dane finansowe 1'!#REF!</definedName>
    <definedName name="_pwj13r50m2e" localSheetId="16">'[5]wybrane dane finansowe 1'!#REF!</definedName>
    <definedName name="_pwj13r50m2e">'[5]wybrane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9">'[5]wybrane dane finansowe 1'!#REF!</definedName>
    <definedName name="_pxag1k507n" localSheetId="15">'[5]wybrane dane finansowe 1'!#REF!</definedName>
    <definedName name="_pxag1k507n" localSheetId="16">'[5]wybrane dane finansowe 1'!#REF!</definedName>
    <definedName name="_pxag1k507n">'[5]wybrane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9">'[5]wybrane dane finansowe 1'!#REF!</definedName>
    <definedName name="_q0w5ko50m1m" localSheetId="15">'[5]wybrane dane finansowe 1'!#REF!</definedName>
    <definedName name="_q0w5ko50m1m" localSheetId="16">'[5]wybrane dane finansowe 1'!#REF!</definedName>
    <definedName name="_q0w5ko50m1m">'[5]wybrane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9">'[5]wybrane dane finansowe 1'!#REF!</definedName>
    <definedName name="_q1tzig51824" localSheetId="15">'[5]wybrane dane finansowe 1'!#REF!</definedName>
    <definedName name="_q1tzig51824" localSheetId="16">'[5]wybrane dane finansowe 1'!#REF!</definedName>
    <definedName name="_q1tzig51824">'[5]wybrane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9">'[5]wybrane dane finansowe 1'!#REF!</definedName>
    <definedName name="_q3lxrk53q18" localSheetId="15">'[5]wybrane dane finansowe 1'!#REF!</definedName>
    <definedName name="_q3lxrk53q18" localSheetId="16">'[5]wybrane dane finansowe 1'!#REF!</definedName>
    <definedName name="_q3lxrk53q18">'[5]wybrane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9">'[5]wybrane dane finansowe 1'!#REF!</definedName>
    <definedName name="_q59zr34zl1f" localSheetId="15">'[5]wybrane dane finansowe 1'!#REF!</definedName>
    <definedName name="_q59zr34zl1f" localSheetId="16">'[5]wybrane dane finansowe 1'!#REF!</definedName>
    <definedName name="_q59zr34zl1f">'[5]wybrane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9">'[5]wybrane dane finansowe 1'!#REF!</definedName>
    <definedName name="_q78to953q2e" localSheetId="15">'[5]wybrane dane finansowe 1'!#REF!</definedName>
    <definedName name="_q78to953q2e" localSheetId="16">'[5]wybrane dane finansowe 1'!#REF!</definedName>
    <definedName name="_q78to953q2e">'[5]wybrane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9">'[5]wybrane dane finansowe 1'!#REF!</definedName>
    <definedName name="_q7jmgu53614" localSheetId="15">'[5]wybrane dane finansowe 1'!#REF!</definedName>
    <definedName name="_q7jmgu53614" localSheetId="16">'[5]wybrane dane finansowe 1'!#REF!</definedName>
    <definedName name="_q7jmgu53614">'[5]wybrane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9">'[5]wybrane dane finansowe 1'!#REF!</definedName>
    <definedName name="_q7qis350ms" localSheetId="15">'[5]wybrane dane finansowe 1'!#REF!</definedName>
    <definedName name="_q7qis350ms" localSheetId="16">'[5]wybrane dane finansowe 1'!#REF!</definedName>
    <definedName name="_q7qis350ms">'[5]wybrane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9">'[5]wybrane dane finansowe 1'!#REF!</definedName>
    <definedName name="_q7s27v4y22u" localSheetId="15">'[5]wybrane dane finansowe 1'!#REF!</definedName>
    <definedName name="_q7s27v4y22u" localSheetId="16">'[5]wybrane dane finansowe 1'!#REF!</definedName>
    <definedName name="_q7s27v4y22u">'[5]wybrane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9">'[5]wybrane dane finansowe 1'!#REF!</definedName>
    <definedName name="_q8bd8p4y233" localSheetId="15">'[5]wybrane dane finansowe 1'!#REF!</definedName>
    <definedName name="_q8bd8p4y233" localSheetId="16">'[5]wybrane dane finansowe 1'!#REF!</definedName>
    <definedName name="_q8bd8p4y233">'[5]wybrane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9">'[5]wybrane dane finansowe 1'!#REF!</definedName>
    <definedName name="_q8fnlg50m1e" localSheetId="15">'[5]wybrane dane finansowe 1'!#REF!</definedName>
    <definedName name="_q8fnlg50m1e" localSheetId="16">'[5]wybrane dane finansowe 1'!#REF!</definedName>
    <definedName name="_q8fnlg50m1e">'[5]wybrane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9">'[5]wybrane dane finansowe 1'!#REF!</definedName>
    <definedName name="_q9wi1c54j1w" localSheetId="15">'[5]wybrane dane finansowe 1'!#REF!</definedName>
    <definedName name="_q9wi1c54j1w" localSheetId="16">'[5]wybrane dane finansowe 1'!#REF!</definedName>
    <definedName name="_q9wi1c54j1w">'[5]wybrane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9">'[5]wybrane dane finansowe 1'!#REF!</definedName>
    <definedName name="_qe61a850mt" localSheetId="15">'[5]wybrane dane finansowe 1'!#REF!</definedName>
    <definedName name="_qe61a850mt" localSheetId="16">'[5]wybrane dane finansowe 1'!#REF!</definedName>
    <definedName name="_qe61a850mt">'[5]wybrane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9">'[5]wybrane dane finansowe 1'!#REF!</definedName>
    <definedName name="_qlgwld50m19" localSheetId="15">'[5]wybrane dane finansowe 1'!#REF!</definedName>
    <definedName name="_qlgwld50m19" localSheetId="16">'[5]wybrane dane finansowe 1'!#REF!</definedName>
    <definedName name="_qlgwld50m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9">'[5]wybrane dane finansowe 1'!#REF!</definedName>
    <definedName name="_qqdrrr507p" localSheetId="15">'[5]wybrane dane finansowe 1'!#REF!</definedName>
    <definedName name="_qqdrrr507p" localSheetId="16">'[5]wybrane dane finansowe 1'!#REF!</definedName>
    <definedName name="_qqdrrr507p">'[5]wybrane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9">'[5]wybrane dane finansowe 1'!#REF!</definedName>
    <definedName name="_qsshty5361a" localSheetId="15">'[5]wybrane dane finansowe 1'!#REF!</definedName>
    <definedName name="_qsshty5361a" localSheetId="16">'[5]wybrane dane finansowe 1'!#REF!</definedName>
    <definedName name="_qsshty5361a">'[5]wybrane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9">'[5]wybrane dane finansowe 1'!#REF!</definedName>
    <definedName name="_qwczsh50724" localSheetId="15">'[5]wybrane dane finansowe 1'!#REF!</definedName>
    <definedName name="_qwczsh50724" localSheetId="16">'[5]wybrane dane finansowe 1'!#REF!</definedName>
    <definedName name="_qwczsh50724">'[5]wybrane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9">'[5]wybrane dane finansowe 1'!#REF!</definedName>
    <definedName name="_qz3r6h53q27" localSheetId="15">'[5]wybrane dane finansowe 1'!#REF!</definedName>
    <definedName name="_qz3r6h53q27" localSheetId="16">'[5]wybrane dane finansowe 1'!#REF!</definedName>
    <definedName name="_qz3r6h53q27">'[5]wybrane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9">'[5]wybrane dane finansowe 1'!#REF!</definedName>
    <definedName name="_qzxmve4y224" localSheetId="15">'[5]wybrane dane finansowe 1'!#REF!</definedName>
    <definedName name="_qzxmve4y224" localSheetId="16">'[5]wybrane dane finansowe 1'!#REF!</definedName>
    <definedName name="_qzxmve4y224">'[5]wybrane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9">'[5]wybrane dane finansowe 1'!#REF!</definedName>
    <definedName name="_r0krnn53618" localSheetId="15">'[5]wybrane dane finansowe 1'!#REF!</definedName>
    <definedName name="_r0krnn53618" localSheetId="16">'[5]wybrane dane finansowe 1'!#REF!</definedName>
    <definedName name="_r0krnn53618">'[5]wybrane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9">'[5]wybrane dane finansowe 1'!#REF!</definedName>
    <definedName name="_r2arfr4zlm" localSheetId="15">'[5]wybrane dane finansowe 1'!#REF!</definedName>
    <definedName name="_r2arfr4zlm" localSheetId="16">'[5]wybrane dane finansowe 1'!#REF!</definedName>
    <definedName name="_r2arfr4zlm">'[5]wybrane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9">'[5]wybrane dane finansowe 1'!#REF!</definedName>
    <definedName name="_r2icwl507c" localSheetId="15">'[5]wybrane dane finansowe 1'!#REF!</definedName>
    <definedName name="_r2icwl507c" localSheetId="16">'[5]wybrane dane finansowe 1'!#REF!</definedName>
    <definedName name="_r2icwl507c">'[5]wybrane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9">'[5]wybrane dane finansowe 1'!#REF!</definedName>
    <definedName name="_r3bpwa4y238" localSheetId="15">'[5]wybrane dane finansowe 1'!#REF!</definedName>
    <definedName name="_r3bpwa4y238" localSheetId="16">'[5]wybrane dane finansowe 1'!#REF!</definedName>
    <definedName name="_r3bpwa4y238">'[5]wybrane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9">'[5]wybrane dane finansowe 1'!#REF!</definedName>
    <definedName name="_r4b84i5071h" localSheetId="15">'[5]wybrane dane finansowe 1'!#REF!</definedName>
    <definedName name="_r4b84i5071h" localSheetId="16">'[5]wybrane dane finansowe 1'!#REF!</definedName>
    <definedName name="_r4b84i5071h">'[5]wybrane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9">'[5]wybrane dane finansowe 1'!#REF!</definedName>
    <definedName name="_r4jgui50mg" localSheetId="15">'[5]wybrane dane finansowe 1'!#REF!</definedName>
    <definedName name="_r4jgui50mg" localSheetId="16">'[5]wybrane dane finansowe 1'!#REF!</definedName>
    <definedName name="_r4jgui50mg">'[5]wybrane dane finansowe 1'!#REF!</definedName>
    <definedName name="_r8nq8h4x99" localSheetId="1">#REF!</definedName>
    <definedName name="_r8nq8h4x99" localSheetId="3">#REF!</definedName>
    <definedName name="_r8nq8h4x99" localSheetId="9">#REF!</definedName>
    <definedName name="_r8nq8h4x99" localSheetId="15">#REF!</definedName>
    <definedName name="_r8nq8h4x99">#REF!</definedName>
    <definedName name="_RAI1" localSheetId="1">#REF!</definedName>
    <definedName name="_RAI1" localSheetId="3">#REF!</definedName>
    <definedName name="_RAI1" localSheetId="9">#REF!</definedName>
    <definedName name="_RAI1" localSheetId="15">#REF!</definedName>
    <definedName name="_RAI1">#REF!</definedName>
    <definedName name="_RAI2" localSheetId="1">#REF!</definedName>
    <definedName name="_RAI2" localSheetId="3">#REF!</definedName>
    <definedName name="_RAI2" localSheetId="9">#REF!</definedName>
    <definedName name="_RAI2" localSheetId="15">#REF!</definedName>
    <definedName name="_RAI2">#REF!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9">'[5]wybrane dane finansowe 1'!#REF!</definedName>
    <definedName name="_rccchj53q2m" localSheetId="15">'[5]wybrane dane finansowe 1'!#REF!</definedName>
    <definedName name="_rccchj53q2m" localSheetId="16">'[5]wybrane dane finansowe 1'!#REF!</definedName>
    <definedName name="_rccchj53q2m">'[5]wybrane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9">'[5]wybrane dane finansowe 1'!#REF!</definedName>
    <definedName name="_rcdsvd51825" localSheetId="15">'[5]wybrane dane finansowe 1'!#REF!</definedName>
    <definedName name="_rcdsvd51825" localSheetId="16">'[5]wybrane dane finansowe 1'!#REF!</definedName>
    <definedName name="_rcdsvd51825">'[5]wybrane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9">'[5]wybrane dane finansowe 1'!#REF!</definedName>
    <definedName name="_rcuonc5072u" localSheetId="15">'[5]wybrane dane finansowe 1'!#REF!</definedName>
    <definedName name="_rcuonc5072u" localSheetId="16">'[5]wybrane dane finansowe 1'!#REF!</definedName>
    <definedName name="_rcuonc5072u">'[5]wybrane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9">'[5]wybrane dane finansowe 1'!#REF!</definedName>
    <definedName name="_rfg0jc51pj" localSheetId="15">'[5]wybrane dane finansowe 1'!#REF!</definedName>
    <definedName name="_rfg0jc51pj" localSheetId="16">'[5]wybrane dane finansowe 1'!#REF!</definedName>
    <definedName name="_rfg0jc51pj">'[5]wybrane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9">'[5]wybrane dane finansowe 1'!#REF!</definedName>
    <definedName name="_rgodgm54jx" localSheetId="15">'[5]wybrane dane finansowe 1'!#REF!</definedName>
    <definedName name="_rgodgm54jx" localSheetId="16">'[5]wybrane dane finansowe 1'!#REF!</definedName>
    <definedName name="_rgodgm54jx">'[5]wybrane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9">'[5]wybrane dane finansowe 1'!#REF!</definedName>
    <definedName name="_rh7rzp54j1t" localSheetId="15">'[5]wybrane dane finansowe 1'!#REF!</definedName>
    <definedName name="_rh7rzp54j1t" localSheetId="16">'[5]wybrane dane finansowe 1'!#REF!</definedName>
    <definedName name="_rh7rzp54j1t">'[5]wybrane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9">'[5]wybrane dane finansowe 1'!#REF!</definedName>
    <definedName name="_rh9oj153617" localSheetId="15">'[5]wybrane dane finansowe 1'!#REF!</definedName>
    <definedName name="_rh9oj153617" localSheetId="16">'[5]wybrane dane finansowe 1'!#REF!</definedName>
    <definedName name="_rh9oj153617">'[5]wybrane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9">'[5]wybrane dane finansowe 1'!#REF!</definedName>
    <definedName name="_rhv2t450m2g" localSheetId="15">'[5]wybrane dane finansowe 1'!#REF!</definedName>
    <definedName name="_rhv2t450m2g" localSheetId="16">'[5]wybrane dane finansowe 1'!#REF!</definedName>
    <definedName name="_rhv2t450m2g">'[5]wybrane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9">'[5]wybrane dane finansowe 1'!#REF!</definedName>
    <definedName name="_ri5t105071w" localSheetId="15">'[5]wybrane dane finansowe 1'!#REF!</definedName>
    <definedName name="_ri5t105071w" localSheetId="16">'[5]wybrane dane finansowe 1'!#REF!</definedName>
    <definedName name="_ri5t105071w">'[5]wybrane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9">'[5]wybrane dane finansowe 1'!#REF!</definedName>
    <definedName name="_rjtt5q53611" localSheetId="15">'[5]wybrane dane finansowe 1'!#REF!</definedName>
    <definedName name="_rjtt5q53611" localSheetId="16">'[5]wybrane dane finansowe 1'!#REF!</definedName>
    <definedName name="_rjtt5q53611">'[5]wybrane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9">'[5]wybrane dane finansowe 1'!#REF!</definedName>
    <definedName name="_rk9sex4yso" localSheetId="15">'[5]wybrane dane finansowe 1'!#REF!</definedName>
    <definedName name="_rk9sex4yso" localSheetId="16">'[5]wybrane dane finansowe 1'!#REF!</definedName>
    <definedName name="_rk9sex4yso">'[5]wybrane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9">'[5]wybrane dane finansowe 1'!#REF!</definedName>
    <definedName name="_rlqh6v53qx" localSheetId="15">'[5]wybrane dane finansowe 1'!#REF!</definedName>
    <definedName name="_rlqh6v53qx" localSheetId="16">'[5]wybrane dane finansowe 1'!#REF!</definedName>
    <definedName name="_rlqh6v53qx">'[5]wybrane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9">'[5]wybrane dane finansowe 1'!#REF!</definedName>
    <definedName name="_roxh214zl1l" localSheetId="15">'[5]wybrane dane finansowe 1'!#REF!</definedName>
    <definedName name="_roxh214zl1l" localSheetId="16">'[5]wybrane dane finansowe 1'!#REF!</definedName>
    <definedName name="_roxh214zl1l">'[5]wybrane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9">'[5]wybrane dane finansowe 1'!#REF!</definedName>
    <definedName name="_rrz35t5071l" localSheetId="15">'[5]wybrane dane finansowe 1'!#REF!</definedName>
    <definedName name="_rrz35t5071l" localSheetId="16">'[5]wybrane dane finansowe 1'!#REF!</definedName>
    <definedName name="_rrz35t5071l">'[5]wybrane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9">'[5]wybrane dane finansowe 1'!#REF!</definedName>
    <definedName name="_rsse0j518u" localSheetId="15">'[5]wybrane dane finansowe 1'!#REF!</definedName>
    <definedName name="_rsse0j518u" localSheetId="16">'[5]wybrane dane finansowe 1'!#REF!</definedName>
    <definedName name="_rsse0j518u">'[5]wybrane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9">'[5]wybrane dane finansowe 1'!#REF!</definedName>
    <definedName name="_rt50sx5071r" localSheetId="15">'[5]wybrane dane finansowe 1'!#REF!</definedName>
    <definedName name="_rt50sx5071r" localSheetId="16">'[5]wybrane dane finansowe 1'!#REF!</definedName>
    <definedName name="_rt50sx5071r">'[5]wybrane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9">'[5]wybrane dane finansowe 1'!#REF!</definedName>
    <definedName name="_rttx5q4zlx" localSheetId="15">'[5]wybrane dane finansowe 1'!#REF!</definedName>
    <definedName name="_rttx5q4zlx" localSheetId="16">'[5]wybrane dane finansowe 1'!#REF!</definedName>
    <definedName name="_rttx5q4zlx">'[5]wybrane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9">'[5]wybrane dane finansowe 1'!#REF!</definedName>
    <definedName name="_rvmteg50m2v" localSheetId="15">'[5]wybrane dane finansowe 1'!#REF!</definedName>
    <definedName name="_rvmteg50m2v" localSheetId="16">'[5]wybrane dane finansowe 1'!#REF!</definedName>
    <definedName name="_rvmteg50m2v">'[5]wybrane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9">'[5]wybrane dane finansowe 1'!#REF!</definedName>
    <definedName name="_rwuufy536r" localSheetId="15">'[5]wybrane dane finansowe 1'!#REF!</definedName>
    <definedName name="_rwuufy536r" localSheetId="16">'[5]wybrane dane finansowe 1'!#REF!</definedName>
    <definedName name="_rwuufy536r">'[5]wybrane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9">'[5]wybrane dane finansowe 1'!#REF!</definedName>
    <definedName name="_rymqde54j1u" localSheetId="15">'[5]wybrane dane finansowe 1'!#REF!</definedName>
    <definedName name="_rymqde54j1u" localSheetId="16">'[5]wybrane dane finansowe 1'!#REF!</definedName>
    <definedName name="_rymqde54j1u">'[5]wybrane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9">'[5]wybrane dane finansowe 1'!#REF!</definedName>
    <definedName name="_rz9dqm4y21v" localSheetId="15">'[5]wybrane dane finansowe 1'!#REF!</definedName>
    <definedName name="_rz9dqm4y21v" localSheetId="16">'[5]wybrane dane finansowe 1'!#REF!</definedName>
    <definedName name="_rz9dqm4y21v">'[5]wybrane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9">'[5]wybrane dane finansowe 1'!#REF!</definedName>
    <definedName name="_s06enm54j2i" localSheetId="15">'[5]wybrane dane finansowe 1'!#REF!</definedName>
    <definedName name="_s06enm54j2i" localSheetId="16">'[5]wybrane dane finansowe 1'!#REF!</definedName>
    <definedName name="_s06enm54j2i">'[5]wybrane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9">'[5]wybrane dane finansowe 1'!#REF!</definedName>
    <definedName name="_s4a7925181x" localSheetId="15">'[5]wybrane dane finansowe 1'!#REF!</definedName>
    <definedName name="_s4a7925181x" localSheetId="16">'[5]wybrane dane finansowe 1'!#REF!</definedName>
    <definedName name="_s4a7925181x">'[5]wybrane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9">'[5]wybrane dane finansowe 1'!#REF!</definedName>
    <definedName name="_s8tju9518a" localSheetId="15">'[5]wybrane dane finansowe 1'!#REF!</definedName>
    <definedName name="_s8tju9518a" localSheetId="16">'[5]wybrane dane finansowe 1'!#REF!</definedName>
    <definedName name="_s8tju9518a">'[5]wybrane dane finansowe 1'!#REF!</definedName>
    <definedName name="_scn1" localSheetId="1">#REF!</definedName>
    <definedName name="_scn1" localSheetId="3">#REF!</definedName>
    <definedName name="_scn1" localSheetId="9">#REF!</definedName>
    <definedName name="_scn1" localSheetId="15">#REF!</definedName>
    <definedName name="_scn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9">'[5]wybrane dane finansowe 1'!#REF!</definedName>
    <definedName name="_se047f53q1d" localSheetId="15">'[5]wybrane dane finansowe 1'!#REF!</definedName>
    <definedName name="_se047f53q1d" localSheetId="16">'[5]wybrane dane finansowe 1'!#REF!</definedName>
    <definedName name="_se047f53q1d">'[5]wybrane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9">'[5]wybrane dane finansowe 1'!#REF!</definedName>
    <definedName name="_se0jzs4y22d" localSheetId="15">'[5]wybrane dane finansowe 1'!#REF!</definedName>
    <definedName name="_se0jzs4y22d" localSheetId="16">'[5]wybrane dane finansowe 1'!#REF!</definedName>
    <definedName name="_se0jzs4y22d">'[5]wybrane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9">'[5]wybrane dane finansowe 1'!#REF!</definedName>
    <definedName name="_sf8q8254j2g" localSheetId="15">'[5]wybrane dane finansowe 1'!#REF!</definedName>
    <definedName name="_sf8q8254j2g" localSheetId="16">'[5]wybrane dane finansowe 1'!#REF!</definedName>
    <definedName name="_sf8q8254j2g">'[5]wybrane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9">'[5]wybrane dane finansowe 1'!#REF!</definedName>
    <definedName name="_shn6hn53qf" localSheetId="15">'[5]wybrane dane finansowe 1'!#REF!</definedName>
    <definedName name="_shn6hn53qf" localSheetId="16">'[5]wybrane dane finansowe 1'!#REF!</definedName>
    <definedName name="_shn6hn53qf">'[5]wybrane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9">'[5]wybrane dane finansowe 1'!#REF!</definedName>
    <definedName name="_sic9p34x9h" localSheetId="15">'[5]wybrane dane finansowe 1'!#REF!</definedName>
    <definedName name="_sic9p34x9h" localSheetId="16">'[5]wybrane dane finansowe 1'!#REF!</definedName>
    <definedName name="_sic9p34x9h">'[5]wybrane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9">'[5]wybrane dane finansowe 1'!#REF!</definedName>
    <definedName name="_siig1b5071x" localSheetId="15">'[5]wybrane dane finansowe 1'!#REF!</definedName>
    <definedName name="_siig1b5071x" localSheetId="16">'[5]wybrane dane finansowe 1'!#REF!</definedName>
    <definedName name="_siig1b5071x">'[5]wybrane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9">'[5]wybrane dane finansowe 1'!#REF!</definedName>
    <definedName name="_sk5toj507y" localSheetId="15">'[5]wybrane dane finansowe 1'!#REF!</definedName>
    <definedName name="_sk5toj507y" localSheetId="16">'[5]wybrane dane finansowe 1'!#REF!</definedName>
    <definedName name="_sk5toj507y">'[5]wybrane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9">'[5]wybrane dane finansowe 1'!#REF!</definedName>
    <definedName name="_skgj6p53qw" localSheetId="15">'[5]wybrane dane finansowe 1'!#REF!</definedName>
    <definedName name="_skgj6p53qw" localSheetId="16">'[5]wybrane dane finansowe 1'!#REF!</definedName>
    <definedName name="_skgj6p53qw">'[5]wybrane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9">'[5]wybrane dane finansowe 1'!#REF!</definedName>
    <definedName name="_skpk3750714" localSheetId="15">'[5]wybrane dane finansowe 1'!#REF!</definedName>
    <definedName name="_skpk3750714" localSheetId="16">'[5]wybrane dane finansowe 1'!#REF!</definedName>
    <definedName name="_skpk3750714">'[5]wybrane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9">'[5]wybrane dane finansowe 1'!#REF!</definedName>
    <definedName name="_smqz8r50m24" localSheetId="15">'[5]wybrane dane finansowe 1'!#REF!</definedName>
    <definedName name="_smqz8r50m24" localSheetId="16">'[5]wybrane dane finansowe 1'!#REF!</definedName>
    <definedName name="_smqz8r50m24">'[5]wybrane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9">'[5]wybrane dane finansowe 1'!#REF!</definedName>
    <definedName name="_smut8u5079" localSheetId="15">'[5]wybrane dane finansowe 1'!#REF!</definedName>
    <definedName name="_smut8u5079" localSheetId="16">'[5]wybrane dane finansowe 1'!#REF!</definedName>
    <definedName name="_smut8u507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9">'[5]wybrane dane finansowe 1'!#REF!</definedName>
    <definedName name="_spki3d50m1p" localSheetId="15">'[5]wybrane dane finansowe 1'!#REF!</definedName>
    <definedName name="_spki3d50m1p" localSheetId="16">'[5]wybrane dane finansowe 1'!#REF!</definedName>
    <definedName name="_spki3d50m1p">'[5]wybrane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9">'[5]wybrane dane finansowe 1'!#REF!</definedName>
    <definedName name="_spvh1e4y2a" localSheetId="15">'[5]wybrane dane finansowe 1'!#REF!</definedName>
    <definedName name="_spvh1e4y2a" localSheetId="16">'[5]wybrane dane finansowe 1'!#REF!</definedName>
    <definedName name="_spvh1e4y2a">'[5]wybrane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9">'[5]wybrane dane finansowe 1'!#REF!</definedName>
    <definedName name="_sqtq6a53qb" localSheetId="15">'[5]wybrane dane finansowe 1'!#REF!</definedName>
    <definedName name="_sqtq6a53qb" localSheetId="16">'[5]wybrane dane finansowe 1'!#REF!</definedName>
    <definedName name="_sqtq6a53qb">'[5]wybrane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9">'[5]wybrane dane finansowe 1'!#REF!</definedName>
    <definedName name="_srl1yu5071e" localSheetId="15">'[5]wybrane dane finansowe 1'!#REF!</definedName>
    <definedName name="_srl1yu5071e" localSheetId="16">'[5]wybrane dane finansowe 1'!#REF!</definedName>
    <definedName name="_srl1yu5071e">'[5]wybrane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9">'[5]wybrane dane finansowe 1'!#REF!</definedName>
    <definedName name="_ssl5ay54j1p" localSheetId="15">'[5]wybrane dane finansowe 1'!#REF!</definedName>
    <definedName name="_ssl5ay54j1p" localSheetId="16">'[5]wybrane dane finansowe 1'!#REF!</definedName>
    <definedName name="_ssl5ay54j1p">'[5]wybrane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9">'[5]wybrane dane finansowe 1'!#REF!</definedName>
    <definedName name="_ssqh8g53q2s" localSheetId="15">'[5]wybrane dane finansowe 1'!#REF!</definedName>
    <definedName name="_ssqh8g53q2s" localSheetId="16">'[5]wybrane dane finansowe 1'!#REF!</definedName>
    <definedName name="_ssqh8g53q2s">'[5]wybrane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9">'[5]wybrane dane finansowe 1'!#REF!</definedName>
    <definedName name="_sukoiw50m1j" localSheetId="15">'[5]wybrane dane finansowe 1'!#REF!</definedName>
    <definedName name="_sukoiw50m1j" localSheetId="16">'[5]wybrane dane finansowe 1'!#REF!</definedName>
    <definedName name="_sukoiw50m1j">'[5]wybrane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9">'[5]wybrane dane finansowe 1'!#REF!</definedName>
    <definedName name="_suwqrd4y21q" localSheetId="15">'[5]wybrane dane finansowe 1'!#REF!</definedName>
    <definedName name="_suwqrd4y21q" localSheetId="16">'[5]wybrane dane finansowe 1'!#REF!</definedName>
    <definedName name="_suwqrd4y21q">'[5]wybrane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9">'[5]wybrane dane finansowe 1'!#REF!</definedName>
    <definedName name="_sv2a7z54j1n" localSheetId="15">'[5]wybrane dane finansowe 1'!#REF!</definedName>
    <definedName name="_sv2a7z54j1n" localSheetId="16">'[5]wybrane dane finansowe 1'!#REF!</definedName>
    <definedName name="_sv2a7z54j1n">'[5]wybrane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9">'[5]wybrane dane finansowe 1'!#REF!</definedName>
    <definedName name="_sv34y14y218" localSheetId="15">'[5]wybrane dane finansowe 1'!#REF!</definedName>
    <definedName name="_sv34y14y218" localSheetId="16">'[5]wybrane dane finansowe 1'!#REF!</definedName>
    <definedName name="_sv34y14y218">'[5]wybrane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9">'[5]wybrane dane finansowe 1'!#REF!</definedName>
    <definedName name="_sw7xbe54j1j" localSheetId="15">'[5]wybrane dane finansowe 1'!#REF!</definedName>
    <definedName name="_sw7xbe54j1j" localSheetId="16">'[5]wybrane dane finansowe 1'!#REF!</definedName>
    <definedName name="_sw7xbe54j1j">'[5]wybrane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9">'[5]wybrane dane finansowe 1'!#REF!</definedName>
    <definedName name="_swi8el51814" localSheetId="15">'[5]wybrane dane finansowe 1'!#REF!</definedName>
    <definedName name="_swi8el51814" localSheetId="16">'[5]wybrane dane finansowe 1'!#REF!</definedName>
    <definedName name="_swi8el51814">'[5]wybrane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9">'[5]wybrane dane finansowe 1'!#REF!</definedName>
    <definedName name="_t0ih994zl17" localSheetId="15">'[5]wybrane dane finansowe 1'!#REF!</definedName>
    <definedName name="_t0ih994zl17" localSheetId="16">'[5]wybrane dane finansowe 1'!#REF!</definedName>
    <definedName name="_t0ih994zl17">'[5]wybrane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9">'[5]wybrane dane finansowe 1'!#REF!</definedName>
    <definedName name="_t2krb35071b" localSheetId="15">'[5]wybrane dane finansowe 1'!#REF!</definedName>
    <definedName name="_t2krb35071b" localSheetId="16">'[5]wybrane dane finansowe 1'!#REF!</definedName>
    <definedName name="_t2krb35071b">'[5]wybrane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9">'[5]wybrane dane finansowe 1'!#REF!</definedName>
    <definedName name="_t2namf53q1f" localSheetId="15">'[5]wybrane dane finansowe 1'!#REF!</definedName>
    <definedName name="_t2namf53q1f" localSheetId="16">'[5]wybrane dane finansowe 1'!#REF!</definedName>
    <definedName name="_t2namf53q1f">'[5]wybrane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9">'[5]wybrane dane finansowe 1'!#REF!</definedName>
    <definedName name="_t2z38m5071j" localSheetId="15">'[5]wybrane dane finansowe 1'!#REF!</definedName>
    <definedName name="_t2z38m5071j" localSheetId="16">'[5]wybrane dane finansowe 1'!#REF!</definedName>
    <definedName name="_t2z38m5071j">'[5]wybrane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9">'[5]wybrane dane finansowe 1'!#REF!</definedName>
    <definedName name="_t5c7ge507k" localSheetId="15">'[5]wybrane dane finansowe 1'!#REF!</definedName>
    <definedName name="_t5c7ge507k" localSheetId="16">'[5]wybrane dane finansowe 1'!#REF!</definedName>
    <definedName name="_t5c7ge507k">'[5]wybrane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9">'[5]wybrane dane finansowe 1'!#REF!</definedName>
    <definedName name="_t9bdxu53qs" localSheetId="15">'[5]wybrane dane finansowe 1'!#REF!</definedName>
    <definedName name="_t9bdxu53qs" localSheetId="16">'[5]wybrane dane finansowe 1'!#REF!</definedName>
    <definedName name="_t9bdxu53qs">'[5]wybrane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9">'[5]wybrane dane finansowe 1'!#REF!</definedName>
    <definedName name="_tbtu7i53q8" localSheetId="15">'[5]wybrane dane finansowe 1'!#REF!</definedName>
    <definedName name="_tbtu7i53q8" localSheetId="16">'[5]wybrane dane finansowe 1'!#REF!</definedName>
    <definedName name="_tbtu7i53q8">'[5]wybrane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9">'[5]wybrane dane finansowe 1'!#REF!</definedName>
    <definedName name="_tbwbdg51p9" localSheetId="15">'[5]wybrane dane finansowe 1'!#REF!</definedName>
    <definedName name="_tbwbdg51p9" localSheetId="16">'[5]wybrane dane finansowe 1'!#REF!</definedName>
    <definedName name="_tbwbdg51p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9">'[5]wybrane dane finansowe 1'!#REF!</definedName>
    <definedName name="_tcbams4y22x" localSheetId="15">'[5]wybrane dane finansowe 1'!#REF!</definedName>
    <definedName name="_tcbams4y22x" localSheetId="16">'[5]wybrane dane finansowe 1'!#REF!</definedName>
    <definedName name="_tcbams4y22x">'[5]wybrane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9">'[5]wybrane dane finansowe 1'!#REF!</definedName>
    <definedName name="_tcflcf54j1i" localSheetId="15">'[5]wybrane dane finansowe 1'!#REF!</definedName>
    <definedName name="_tcflcf54j1i" localSheetId="16">'[5]wybrane dane finansowe 1'!#REF!</definedName>
    <definedName name="_tcflcf54j1i">'[5]wybrane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9">'[5]wybrane dane finansowe 1'!#REF!</definedName>
    <definedName name="_tdhyow50m1b" localSheetId="15">'[5]wybrane dane finansowe 1'!#REF!</definedName>
    <definedName name="_tdhyow50m1b" localSheetId="16">'[5]wybrane dane finansowe 1'!#REF!</definedName>
    <definedName name="_tdhyow50m1b">'[5]wybrane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9">'[5]wybrane dane finansowe 1'!#REF!</definedName>
    <definedName name="_thgbqp518c" localSheetId="15">'[5]wybrane dane finansowe 1'!#REF!</definedName>
    <definedName name="_thgbqp518c" localSheetId="16">'[5]wybrane dane finansowe 1'!#REF!</definedName>
    <definedName name="_thgbqp518c">'[5]wybrane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9">'[5]wybrane dane finansowe 1'!#REF!</definedName>
    <definedName name="_tlw2e94y21f" localSheetId="15">'[5]wybrane dane finansowe 1'!#REF!</definedName>
    <definedName name="_tlw2e94y21f" localSheetId="16">'[5]wybrane dane finansowe 1'!#REF!</definedName>
    <definedName name="_tlw2e94y21f">'[5]wybrane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9">'[5]wybrane dane finansowe 1'!#REF!</definedName>
    <definedName name="_tlxn1" localSheetId="15">'[5]wybrane dane finansowe 1'!#REF!</definedName>
    <definedName name="_tlxn1" localSheetId="16">'[5]wybrane dane finansowe 1'!#REF!</definedName>
    <definedName name="_tlxn1">'[5]wybrane dane finansowe 1'!#REF!</definedName>
    <definedName name="_TMI1" localSheetId="1">#REF!</definedName>
    <definedName name="_TMI1" localSheetId="3">#REF!</definedName>
    <definedName name="_TMI1" localSheetId="9">#REF!</definedName>
    <definedName name="_TMI1" localSheetId="15">#REF!</definedName>
    <definedName name="_TMI1">#REF!</definedName>
    <definedName name="_TMI2" localSheetId="1">#REF!</definedName>
    <definedName name="_TMI2" localSheetId="3">#REF!</definedName>
    <definedName name="_TMI2" localSheetId="9">#REF!</definedName>
    <definedName name="_TMI2" localSheetId="15">#REF!</definedName>
    <definedName name="_TMI2">#REF!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9">'[5]wybrane dane finansowe 1'!#REF!</definedName>
    <definedName name="_tni7z054j12" localSheetId="15">'[5]wybrane dane finansowe 1'!#REF!</definedName>
    <definedName name="_tni7z054j12" localSheetId="16">'[5]wybrane dane finansowe 1'!#REF!</definedName>
    <definedName name="_tni7z054j12">'[5]wybrane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9">'[5]wybrane dane finansowe 1'!#REF!</definedName>
    <definedName name="_to2vfl50m10" localSheetId="15">'[5]wybrane dane finansowe 1'!#REF!</definedName>
    <definedName name="_to2vfl50m10" localSheetId="16">'[5]wybrane dane finansowe 1'!#REF!</definedName>
    <definedName name="_to2vfl50m1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9">'[5]wybrane dane finansowe 1'!#REF!</definedName>
    <definedName name="_tuvqg854j1y" localSheetId="15">'[5]wybrane dane finansowe 1'!#REF!</definedName>
    <definedName name="_tuvqg854j1y" localSheetId="16">'[5]wybrane dane finansowe 1'!#REF!</definedName>
    <definedName name="_tuvqg854j1y">'[5]wybrane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9">'[5]wybrane dane finansowe 1'!#REF!</definedName>
    <definedName name="_tvkqjn50md" localSheetId="15">'[5]wybrane dane finansowe 1'!#REF!</definedName>
    <definedName name="_tvkqjn50md" localSheetId="16">'[5]wybrane dane finansowe 1'!#REF!</definedName>
    <definedName name="_tvkqjn50md">'[5]wybrane dane finansowe 1'!#REF!</definedName>
    <definedName name="_TW092006" localSheetId="1">#REF!</definedName>
    <definedName name="_TW092006" localSheetId="3">#REF!</definedName>
    <definedName name="_TW092006" localSheetId="9">#REF!</definedName>
    <definedName name="_TW092006" localSheetId="15">#REF!</definedName>
    <definedName name="_TW092006">#REF!</definedName>
    <definedName name="_TW092007" localSheetId="1">#REF!</definedName>
    <definedName name="_TW092007" localSheetId="3">#REF!</definedName>
    <definedName name="_TW092007" localSheetId="9">#REF!</definedName>
    <definedName name="_TW092007" localSheetId="15">#REF!</definedName>
    <definedName name="_TW092007">#REF!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9">'[5]wybrane dane finansowe 1'!#REF!</definedName>
    <definedName name="_tx2bjo53q1a" localSheetId="15">'[5]wybrane dane finansowe 1'!#REF!</definedName>
    <definedName name="_tx2bjo53q1a" localSheetId="16">'[5]wybrane dane finansowe 1'!#REF!</definedName>
    <definedName name="_tx2bjo53q1a">'[5]wybrane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9">'[5]wybrane dane finansowe 1'!#REF!</definedName>
    <definedName name="_tzd29r50mq" localSheetId="15">'[5]wybrane dane finansowe 1'!#REF!</definedName>
    <definedName name="_tzd29r50mq" localSheetId="16">'[5]wybrane dane finansowe 1'!#REF!</definedName>
    <definedName name="_tzd29r50mq">'[5]wybrane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9">'[5]wybrane dane finansowe 1'!#REF!</definedName>
    <definedName name="_tzkudd4y228" localSheetId="15">'[5]wybrane dane finansowe 1'!#REF!</definedName>
    <definedName name="_tzkudd4y228" localSheetId="16">'[5]wybrane dane finansowe 1'!#REF!</definedName>
    <definedName name="_tzkudd4y228">'[5]wybrane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9">'[5]wybrane dane finansowe 1'!#REF!</definedName>
    <definedName name="_u015b551822" localSheetId="15">'[5]wybrane dane finansowe 1'!#REF!</definedName>
    <definedName name="_u015b551822" localSheetId="16">'[5]wybrane dane finansowe 1'!#REF!</definedName>
    <definedName name="_u015b551822">'[5]wybrane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9">'[5]wybrane dane finansowe 1'!#REF!</definedName>
    <definedName name="_u2eoxu50ml" localSheetId="15">'[5]wybrane dane finansowe 1'!#REF!</definedName>
    <definedName name="_u2eoxu50ml" localSheetId="16">'[5]wybrane dane finansowe 1'!#REF!</definedName>
    <definedName name="_u2eoxu50ml">'[5]wybrane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9">'[5]wybrane dane finansowe 1'!#REF!</definedName>
    <definedName name="_u2f0tl4y2e" localSheetId="15">'[5]wybrane dane finansowe 1'!#REF!</definedName>
    <definedName name="_u2f0tl4y2e" localSheetId="16">'[5]wybrane dane finansowe 1'!#REF!</definedName>
    <definedName name="_u2f0tl4y2e">'[5]wybrane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9">'[5]wybrane dane finansowe 1'!#REF!</definedName>
    <definedName name="_u2m2td4y22l" localSheetId="15">'[5]wybrane dane finansowe 1'!#REF!</definedName>
    <definedName name="_u2m2td4y22l" localSheetId="16">'[5]wybrane dane finansowe 1'!#REF!</definedName>
    <definedName name="_u2m2td4y22l">'[5]wybrane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9">'[5]wybrane dane finansowe 1'!#REF!</definedName>
    <definedName name="_u2xx8954jm" localSheetId="15">'[5]wybrane dane finansowe 1'!#REF!</definedName>
    <definedName name="_u2xx8954jm" localSheetId="16">'[5]wybrane dane finansowe 1'!#REF!</definedName>
    <definedName name="_u2xx8954jm">'[5]wybrane dane finansowe 1'!#REF!</definedName>
    <definedName name="_u3k7ea4x9d" localSheetId="1">#REF!</definedName>
    <definedName name="_u3k7ea4x9d" localSheetId="3">#REF!</definedName>
    <definedName name="_u3k7ea4x9d" localSheetId="9">#REF!</definedName>
    <definedName name="_u3k7ea4x9d" localSheetId="15">#REF!</definedName>
    <definedName name="_u3k7ea4x9d">#REF!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9">'[5]wybrane dane finansowe 1'!#REF!</definedName>
    <definedName name="_u667qb4zl8" localSheetId="15">'[5]wybrane dane finansowe 1'!#REF!</definedName>
    <definedName name="_u667qb4zl8" localSheetId="16">'[5]wybrane dane finansowe 1'!#REF!</definedName>
    <definedName name="_u667qb4zl8">'[5]wybrane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9">'[5]wybrane dane finansowe 1'!#REF!</definedName>
    <definedName name="_u9ta0154j1e" localSheetId="15">'[5]wybrane dane finansowe 1'!#REF!</definedName>
    <definedName name="_u9ta0154j1e" localSheetId="16">'[5]wybrane dane finansowe 1'!#REF!</definedName>
    <definedName name="_u9ta0154j1e">'[5]wybrane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9">'[5]wybrane dane finansowe 1'!#REF!</definedName>
    <definedName name="_uauvaf4y235" localSheetId="15">'[5]wybrane dane finansowe 1'!#REF!</definedName>
    <definedName name="_uauvaf4y235" localSheetId="16">'[5]wybrane dane finansowe 1'!#REF!</definedName>
    <definedName name="_uauvaf4y235">'[5]wybrane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9">'[5]wybrane dane finansowe 1'!#REF!</definedName>
    <definedName name="_ud807u5361j" localSheetId="15">'[5]wybrane dane finansowe 1'!#REF!</definedName>
    <definedName name="_ud807u5361j" localSheetId="16">'[5]wybrane dane finansowe 1'!#REF!</definedName>
    <definedName name="_ud807u5361j">'[5]wybrane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9">'[5]wybrane dane finansowe 1'!#REF!</definedName>
    <definedName name="_udlnpz4y2w" localSheetId="15">'[5]wybrane dane finansowe 1'!#REF!</definedName>
    <definedName name="_udlnpz4y2w" localSheetId="16">'[5]wybrane dane finansowe 1'!#REF!</definedName>
    <definedName name="_udlnpz4y2w">'[5]wybrane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9">'[5]wybrane dane finansowe 1'!#REF!</definedName>
    <definedName name="_ue9ag850m1k" localSheetId="15">'[5]wybrane dane finansowe 1'!#REF!</definedName>
    <definedName name="_ue9ag850m1k" localSheetId="16">'[5]wybrane dane finansowe 1'!#REF!</definedName>
    <definedName name="_ue9ag850m1k">'[5]wybrane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9">'[5]wybrane dane finansowe 1'!#REF!</definedName>
    <definedName name="_ugsjyh53q1b" localSheetId="15">'[5]wybrane dane finansowe 1'!#REF!</definedName>
    <definedName name="_ugsjyh53q1b" localSheetId="16">'[5]wybrane dane finansowe 1'!#REF!</definedName>
    <definedName name="_ugsjyh53q1b">'[5]wybrane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9">'[5]wybrane dane finansowe 1'!#REF!</definedName>
    <definedName name="_ujb1c9536h" localSheetId="15">'[5]wybrane dane finansowe 1'!#REF!</definedName>
    <definedName name="_ujb1c9536h" localSheetId="16">'[5]wybrane dane finansowe 1'!#REF!</definedName>
    <definedName name="_ujb1c9536h">'[5]wybrane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9">'[5]wybrane dane finansowe 1'!#REF!</definedName>
    <definedName name="_ujlgl050ma" localSheetId="15">'[5]wybrane dane finansowe 1'!#REF!</definedName>
    <definedName name="_ujlgl050ma" localSheetId="16">'[5]wybrane dane finansowe 1'!#REF!</definedName>
    <definedName name="_ujlgl050ma">'[5]wybrane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9">'[5]wybrane dane finansowe 1'!#REF!</definedName>
    <definedName name="_ujq1nc4y22y" localSheetId="15">'[5]wybrane dane finansowe 1'!#REF!</definedName>
    <definedName name="_ujq1nc4y22y" localSheetId="16">'[5]wybrane dane finansowe 1'!#REF!</definedName>
    <definedName name="_ujq1nc4y22y">'[5]wybrane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9">'[5]wybrane dane finansowe 1'!#REF!</definedName>
    <definedName name="_ujtqsb50727" localSheetId="15">'[5]wybrane dane finansowe 1'!#REF!</definedName>
    <definedName name="_ujtqsb50727" localSheetId="16">'[5]wybrane dane finansowe 1'!#REF!</definedName>
    <definedName name="_ujtqsb50727">'[5]wybrane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9">'[5]wybrane dane finansowe 1'!#REF!</definedName>
    <definedName name="_uk11pr518p" localSheetId="15">'[5]wybrane dane finansowe 1'!#REF!</definedName>
    <definedName name="_uk11pr518p" localSheetId="16">'[5]wybrane dane finansowe 1'!#REF!</definedName>
    <definedName name="_uk11pr518p">'[5]wybrane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9">'[5]wybrane dane finansowe 1'!#REF!</definedName>
    <definedName name="_uminnf4zlq" localSheetId="15">'[5]wybrane dane finansowe 1'!#REF!</definedName>
    <definedName name="_uminnf4zlq" localSheetId="16">'[5]wybrane dane finansowe 1'!#REF!</definedName>
    <definedName name="_uminnf4zlq">'[5]wybrane dane finansowe 1'!#REF!</definedName>
    <definedName name="_UNI1" localSheetId="1">#REF!</definedName>
    <definedName name="_UNI1" localSheetId="3">#REF!</definedName>
    <definedName name="_UNI1" localSheetId="9">#REF!</definedName>
    <definedName name="_UNI1" localSheetId="15">#REF!</definedName>
    <definedName name="_UNI1">#REF!</definedName>
    <definedName name="_UNI2" localSheetId="1">#REF!</definedName>
    <definedName name="_UNI2" localSheetId="3">#REF!</definedName>
    <definedName name="_UNI2" localSheetId="9">#REF!</definedName>
    <definedName name="_UNI2" localSheetId="15">#REF!</definedName>
    <definedName name="_UNI2">#REF!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9">'[5]wybrane dane finansowe 1'!#REF!</definedName>
    <definedName name="_uny4ga536u" localSheetId="15">'[5]wybrane dane finansowe 1'!#REF!</definedName>
    <definedName name="_uny4ga536u" localSheetId="16">'[5]wybrane dane finansowe 1'!#REF!</definedName>
    <definedName name="_uny4ga536u">'[5]wybrane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9">'[5]wybrane dane finansowe 1'!#REF!</definedName>
    <definedName name="_uqnj6753q1m" localSheetId="15">'[5]wybrane dane finansowe 1'!#REF!</definedName>
    <definedName name="_uqnj6753q1m" localSheetId="16">'[5]wybrane dane finansowe 1'!#REF!</definedName>
    <definedName name="_uqnj6753q1m">'[5]wybrane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9">'[5]wybrane dane finansowe 1'!#REF!</definedName>
    <definedName name="_uutp5g51827" localSheetId="15">'[5]wybrane dane finansowe 1'!#REF!</definedName>
    <definedName name="_uutp5g51827" localSheetId="16">'[5]wybrane dane finansowe 1'!#REF!</definedName>
    <definedName name="_uutp5g51827">'[5]wybrane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9">'[5]wybrane dane finansowe 1'!#REF!</definedName>
    <definedName name="_uvraq15181c" localSheetId="15">'[5]wybrane dane finansowe 1'!#REF!</definedName>
    <definedName name="_uvraq15181c" localSheetId="16">'[5]wybrane dane finansowe 1'!#REF!</definedName>
    <definedName name="_uvraq15181c">'[5]wybrane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9">'[5]wybrane dane finansowe 1'!#REF!</definedName>
    <definedName name="_uxkeon53q2r" localSheetId="15">'[5]wybrane dane finansowe 1'!#REF!</definedName>
    <definedName name="_uxkeon53q2r" localSheetId="16">'[5]wybrane dane finansowe 1'!#REF!</definedName>
    <definedName name="_uxkeon53q2r">'[5]wybrane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9">'[5]wybrane dane finansowe 1'!#REF!</definedName>
    <definedName name="_v04hqf4zl1q" localSheetId="15">'[5]wybrane dane finansowe 1'!#REF!</definedName>
    <definedName name="_v04hqf4zl1q" localSheetId="16">'[5]wybrane dane finansowe 1'!#REF!</definedName>
    <definedName name="_v04hqf4zl1q">'[5]wybrane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9">'[5]wybrane dane finansowe 1'!#REF!</definedName>
    <definedName name="_v1k63853q1w" localSheetId="15">'[5]wybrane dane finansowe 1'!#REF!</definedName>
    <definedName name="_v1k63853q1w" localSheetId="16">'[5]wybrane dane finansowe 1'!#REF!</definedName>
    <definedName name="_v1k63853q1w">'[5]wybrane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9">'[5]wybrane dane finansowe 1'!#REF!</definedName>
    <definedName name="_v2j9jl53qk" localSheetId="15">'[5]wybrane dane finansowe 1'!#REF!</definedName>
    <definedName name="_v2j9jl53qk" localSheetId="16">'[5]wybrane dane finansowe 1'!#REF!</definedName>
    <definedName name="_v2j9jl53qk">'[5]wybrane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9">'[5]wybrane dane finansowe 1'!#REF!</definedName>
    <definedName name="_v3dvon54j8" localSheetId="15">'[5]wybrane dane finansowe 1'!#REF!</definedName>
    <definedName name="_v3dvon54j8" localSheetId="16">'[5]wybrane dane finansowe 1'!#REF!</definedName>
    <definedName name="_v3dvon54j8">'[5]wybrane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9">'[5]wybrane dane finansowe 1'!#REF!</definedName>
    <definedName name="_v4821t53q2u" localSheetId="15">'[5]wybrane dane finansowe 1'!#REF!</definedName>
    <definedName name="_v4821t53q2u" localSheetId="16">'[5]wybrane dane finansowe 1'!#REF!</definedName>
    <definedName name="_v4821t53q2u">'[5]wybrane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9">'[5]wybrane dane finansowe 1'!#REF!</definedName>
    <definedName name="_v9to0a4y21c" localSheetId="15">'[5]wybrane dane finansowe 1'!#REF!</definedName>
    <definedName name="_v9to0a4y21c" localSheetId="16">'[5]wybrane dane finansowe 1'!#REF!</definedName>
    <definedName name="_v9to0a4y21c">'[5]wybrane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9">'[5]wybrane dane finansowe 1'!#REF!</definedName>
    <definedName name="_vaph2g54j23" localSheetId="15">'[5]wybrane dane finansowe 1'!#REF!</definedName>
    <definedName name="_vaph2g54j23" localSheetId="16">'[5]wybrane dane finansowe 1'!#REF!</definedName>
    <definedName name="_vaph2g54j23">'[5]wybrane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9">'[5]wybrane dane finansowe 1'!#REF!</definedName>
    <definedName name="_vasdfx50719" localSheetId="15">'[5]wybrane dane finansowe 1'!#REF!</definedName>
    <definedName name="_vasdfx50719" localSheetId="16">'[5]wybrane dane finansowe 1'!#REF!</definedName>
    <definedName name="_vasdfx507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9">'[5]wybrane dane finansowe 1'!#REF!</definedName>
    <definedName name="_vbyllv54j9" localSheetId="15">'[5]wybrane dane finansowe 1'!#REF!</definedName>
    <definedName name="_vbyllv54j9" localSheetId="16">'[5]wybrane dane finansowe 1'!#REF!</definedName>
    <definedName name="_vbyllv54j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9">'[5]wybrane dane finansowe 1'!#REF!</definedName>
    <definedName name="_vfnm1s5071o" localSheetId="15">'[5]wybrane dane finansowe 1'!#REF!</definedName>
    <definedName name="_vfnm1s5071o" localSheetId="16">'[5]wybrane dane finansowe 1'!#REF!</definedName>
    <definedName name="_vfnm1s5071o">'[5]wybrane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9">'[5]wybrane dane finansowe 1'!#REF!</definedName>
    <definedName name="_vg0oqp51812" localSheetId="15">'[5]wybrane dane finansowe 1'!#REF!</definedName>
    <definedName name="_vg0oqp51812" localSheetId="16">'[5]wybrane dane finansowe 1'!#REF!</definedName>
    <definedName name="_vg0oqp51812">'[5]wybrane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9">'[5]wybrane dane finansowe 1'!#REF!</definedName>
    <definedName name="_vgr6m350723" localSheetId="15">'[5]wybrane dane finansowe 1'!#REF!</definedName>
    <definedName name="_vgr6m350723" localSheetId="16">'[5]wybrane dane finansowe 1'!#REF!</definedName>
    <definedName name="_vgr6m350723">'[5]wybrane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9">'[5]wybrane dane finansowe 1'!#REF!</definedName>
    <definedName name="_vidt1i4y21b" localSheetId="15">'[5]wybrane dane finansowe 1'!#REF!</definedName>
    <definedName name="_vidt1i4y21b" localSheetId="16">'[5]wybrane dane finansowe 1'!#REF!</definedName>
    <definedName name="_vidt1i4y21b">'[5]wybrane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9">'[5]wybrane dane finansowe 1'!#REF!</definedName>
    <definedName name="_viy5qq54jv" localSheetId="15">'[5]wybrane dane finansowe 1'!#REF!</definedName>
    <definedName name="_viy5qq54jv" localSheetId="16">'[5]wybrane dane finansowe 1'!#REF!</definedName>
    <definedName name="_viy5qq54jv">'[5]wybrane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9">'[5]wybrane dane finansowe 1'!#REF!</definedName>
    <definedName name="_vjf0ow5361i" localSheetId="15">'[5]wybrane dane finansowe 1'!#REF!</definedName>
    <definedName name="_vjf0ow5361i" localSheetId="16">'[5]wybrane dane finansowe 1'!#REF!</definedName>
    <definedName name="_vjf0ow5361i">'[5]wybrane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9">'[5]wybrane dane finansowe 1'!#REF!</definedName>
    <definedName name="_vkt11g4zl18" localSheetId="15">'[5]wybrane dane finansowe 1'!#REF!</definedName>
    <definedName name="_vkt11g4zl18" localSheetId="16">'[5]wybrane dane finansowe 1'!#REF!</definedName>
    <definedName name="_vkt11g4zl18">'[5]wybrane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9">'[5]wybrane dane finansowe 1'!#REF!</definedName>
    <definedName name="_vlt2x353qj" localSheetId="15">'[5]wybrane dane finansowe 1'!#REF!</definedName>
    <definedName name="_vlt2x353qj" localSheetId="16">'[5]wybrane dane finansowe 1'!#REF!</definedName>
    <definedName name="_vlt2x353qj">'[5]wybrane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9">'[5]wybrane dane finansowe 1'!#REF!</definedName>
    <definedName name="_vm2w7k5368" localSheetId="15">'[5]wybrane dane finansowe 1'!#REF!</definedName>
    <definedName name="_vm2w7k5368" localSheetId="16">'[5]wybrane dane finansowe 1'!#REF!</definedName>
    <definedName name="_vm2w7k5368">'[5]wybrane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9">'[5]wybrane dane finansowe 1'!#REF!</definedName>
    <definedName name="_vpq3nz4y2q" localSheetId="15">'[5]wybrane dane finansowe 1'!#REF!</definedName>
    <definedName name="_vpq3nz4y2q" localSheetId="16">'[5]wybrane dane finansowe 1'!#REF!</definedName>
    <definedName name="_vpq3nz4y2q">'[5]wybrane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9">'[5]wybrane dane finansowe 1'!#REF!</definedName>
    <definedName name="_vrpugm4ysf" localSheetId="15">'[5]wybrane dane finansowe 1'!#REF!</definedName>
    <definedName name="_vrpugm4ysf" localSheetId="16">'[5]wybrane dane finansowe 1'!#REF!</definedName>
    <definedName name="_vrpugm4ysf">'[5]wybrane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9">'[5]wybrane dane finansowe 1'!#REF!</definedName>
    <definedName name="_vsl5wy54j10" localSheetId="15">'[5]wybrane dane finansowe 1'!#REF!</definedName>
    <definedName name="_vsl5wy54j10" localSheetId="16">'[5]wybrane dane finansowe 1'!#REF!</definedName>
    <definedName name="_vsl5wy54j1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9">'[5]wybrane dane finansowe 1'!#REF!</definedName>
    <definedName name="_vucqpx4zl1g" localSheetId="15">'[5]wybrane dane finansowe 1'!#REF!</definedName>
    <definedName name="_vucqpx4zl1g" localSheetId="16">'[5]wybrane dane finansowe 1'!#REF!</definedName>
    <definedName name="_vucqpx4zl1g">'[5]wybrane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9">'[5]wybrane dane finansowe 1'!#REF!</definedName>
    <definedName name="_vuen8r50mi" localSheetId="15">'[5]wybrane dane finansowe 1'!#REF!</definedName>
    <definedName name="_vuen8r50mi" localSheetId="16">'[5]wybrane dane finansowe 1'!#REF!</definedName>
    <definedName name="_vuen8r50mi">'[5]wybrane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9">'[5]wybrane dane finansowe 1'!#REF!</definedName>
    <definedName name="_vv9hu54y22p" localSheetId="15">'[5]wybrane dane finansowe 1'!#REF!</definedName>
    <definedName name="_vv9hu54y22p" localSheetId="16">'[5]wybrane dane finansowe 1'!#REF!</definedName>
    <definedName name="_vv9hu54y22p">'[5]wybrane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9">'[5]wybrane dane finansowe 1'!#REF!</definedName>
    <definedName name="_vvhmf954js" localSheetId="15">'[5]wybrane dane finansowe 1'!#REF!</definedName>
    <definedName name="_vvhmf954js" localSheetId="16">'[5]wybrane dane finansowe 1'!#REF!</definedName>
    <definedName name="_vvhmf954js">'[5]wybrane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9">'[5]wybrane dane finansowe 1'!#REF!</definedName>
    <definedName name="_vvq8re54j1m" localSheetId="15">'[5]wybrane dane finansowe 1'!#REF!</definedName>
    <definedName name="_vvq8re54j1m" localSheetId="16">'[5]wybrane dane finansowe 1'!#REF!</definedName>
    <definedName name="_vvq8re54j1m">'[5]wybrane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9">'[5]wybrane dane finansowe 1'!#REF!</definedName>
    <definedName name="_vxmsih4zlp" localSheetId="15">'[5]wybrane dane finansowe 1'!#REF!</definedName>
    <definedName name="_vxmsih4zlp" localSheetId="16">'[5]wybrane dane finansowe 1'!#REF!</definedName>
    <definedName name="_vxmsih4zlp">'[5]wybrane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9">'[5]wybrane dane finansowe 1'!#REF!</definedName>
    <definedName name="_vyj78x4y2m" localSheetId="15">'[5]wybrane dane finansowe 1'!#REF!</definedName>
    <definedName name="_vyj78x4y2m" localSheetId="16">'[5]wybrane dane finansowe 1'!#REF!</definedName>
    <definedName name="_vyj78x4y2m">'[5]wybrane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9">'[5]wybrane dane finansowe 1'!#REF!</definedName>
    <definedName name="_vyjg2254jp" localSheetId="15">'[5]wybrane dane finansowe 1'!#REF!</definedName>
    <definedName name="_vyjg2254jp" localSheetId="16">'[5]wybrane dane finansowe 1'!#REF!</definedName>
    <definedName name="_vyjg2254jp">'[5]wybrane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9">'[5]wybrane dane finansowe 1'!#REF!</definedName>
    <definedName name="_vzwhvo54j1b" localSheetId="15">'[5]wybrane dane finansowe 1'!#REF!</definedName>
    <definedName name="_vzwhvo54j1b" localSheetId="16">'[5]wybrane dane finansowe 1'!#REF!</definedName>
    <definedName name="_vzwhvo54j1b">'[5]wybrane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9">'[5]wybrane dane finansowe 1'!#REF!</definedName>
    <definedName name="_w2rx5p4zle" localSheetId="15">'[5]wybrane dane finansowe 1'!#REF!</definedName>
    <definedName name="_w2rx5p4zle" localSheetId="16">'[5]wybrane dane finansowe 1'!#REF!</definedName>
    <definedName name="_w2rx5p4zle">'[5]wybrane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9">'[5]wybrane dane finansowe 1'!#REF!</definedName>
    <definedName name="_w3bm8e4y2g" localSheetId="15">'[5]wybrane dane finansowe 1'!#REF!</definedName>
    <definedName name="_w3bm8e4y2g" localSheetId="16">'[5]wybrane dane finansowe 1'!#REF!</definedName>
    <definedName name="_w3bm8e4y2g">'[5]wybrane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9">'[5]wybrane dane finansowe 1'!#REF!</definedName>
    <definedName name="_w66lo451813" localSheetId="15">'[5]wybrane dane finansowe 1'!#REF!</definedName>
    <definedName name="_w66lo451813" localSheetId="16">'[5]wybrane dane finansowe 1'!#REF!</definedName>
    <definedName name="_w66lo451813">'[5]wybrane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9">'[5]wybrane dane finansowe 1'!#REF!</definedName>
    <definedName name="_w6toc54zl1m" localSheetId="15">'[5]wybrane dane finansowe 1'!#REF!</definedName>
    <definedName name="_w6toc54zl1m" localSheetId="16">'[5]wybrane dane finansowe 1'!#REF!</definedName>
    <definedName name="_w6toc54zl1m">'[5]wybrane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9">'[5]wybrane dane finansowe 1'!#REF!</definedName>
    <definedName name="_w7s2k54zl15" localSheetId="15">'[5]wybrane dane finansowe 1'!#REF!</definedName>
    <definedName name="_w7s2k54zl15" localSheetId="16">'[5]wybrane dane finansowe 1'!#REF!</definedName>
    <definedName name="_w7s2k54zl15">'[5]wybrane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9">'[5]wybrane dane finansowe 1'!#REF!</definedName>
    <definedName name="_wa58k551ph" localSheetId="15">'[5]wybrane dane finansowe 1'!#REF!</definedName>
    <definedName name="_wa58k551ph" localSheetId="16">'[5]wybrane dane finansowe 1'!#REF!</definedName>
    <definedName name="_wa58k551ph">'[5]wybrane dane finansowe 1'!#REF!</definedName>
    <definedName name="_wazjfl4x9z" localSheetId="1">#REF!</definedName>
    <definedName name="_wazjfl4x9z" localSheetId="3">#REF!</definedName>
    <definedName name="_wazjfl4x9z" localSheetId="9">#REF!</definedName>
    <definedName name="_wazjfl4x9z" localSheetId="15">#REF!</definedName>
    <definedName name="_wazjfl4x9z">#REF!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9">'[5]wybrane dane finansowe 1'!#REF!</definedName>
    <definedName name="_wb68iw53qo" localSheetId="15">'[5]wybrane dane finansowe 1'!#REF!</definedName>
    <definedName name="_wb68iw53qo" localSheetId="16">'[5]wybrane dane finansowe 1'!#REF!</definedName>
    <definedName name="_wb68iw53qo">'[5]wybrane dane finansowe 1'!#REF!</definedName>
    <definedName name="_wbk1" localSheetId="1">#N/A</definedName>
    <definedName name="_wbk1" localSheetId="0">#N/A</definedName>
    <definedName name="_wbk1" localSheetId="3">BS!_wbk1</definedName>
    <definedName name="_wbk1" localSheetId="9">#N/A</definedName>
    <definedName name="_wbk1" localSheetId="15">#N/A</definedName>
    <definedName name="_wbk1" localSheetId="16">[2]!_wbk1</definedName>
    <definedName name="_wbk1">'P&amp;L'!_wbk1</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9">'[5]wybrane dane finansowe 1'!#REF!</definedName>
    <definedName name="_wblgou4zlh" localSheetId="15">'[5]wybrane dane finansowe 1'!#REF!</definedName>
    <definedName name="_wblgou4zlh" localSheetId="16">'[5]wybrane dane finansowe 1'!#REF!</definedName>
    <definedName name="_wblgou4zlh">'[5]wybrane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9">'[5]wybrane dane finansowe 1'!#REF!</definedName>
    <definedName name="_wcmwew53q2f" localSheetId="15">'[5]wybrane dane finansowe 1'!#REF!</definedName>
    <definedName name="_wcmwew53q2f" localSheetId="16">'[5]wybrane dane finansowe 1'!#REF!</definedName>
    <definedName name="_wcmwew53q2f">'[5]wybrane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9">'[5]wybrane dane finansowe 1'!#REF!</definedName>
    <definedName name="_wehtqn4y2o" localSheetId="15">'[5]wybrane dane finansowe 1'!#REF!</definedName>
    <definedName name="_wehtqn4y2o" localSheetId="16">'[5]wybrane dane finansowe 1'!#REF!</definedName>
    <definedName name="_wehtqn4y2o">'[5]wybrane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9">'[5]wybrane dane finansowe 1'!#REF!</definedName>
    <definedName name="_whax7853q1x" localSheetId="15">'[5]wybrane dane finansowe 1'!#REF!</definedName>
    <definedName name="_whax7853q1x" localSheetId="16">'[5]wybrane dane finansowe 1'!#REF!</definedName>
    <definedName name="_whax7853q1x">'[5]wybrane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9">'[5]wybrane dane finansowe 1'!#REF!</definedName>
    <definedName name="_whshyf5361c" localSheetId="15">'[5]wybrane dane finansowe 1'!#REF!</definedName>
    <definedName name="_whshyf5361c" localSheetId="16">'[5]wybrane dane finansowe 1'!#REF!</definedName>
    <definedName name="_whshyf5361c">'[5]wybrane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9">'[5]wybrane dane finansowe 1'!#REF!</definedName>
    <definedName name="_wiyo1_5gu1beepk7m" localSheetId="15">'[5]wybrane dane finansowe 1'!#REF!</definedName>
    <definedName name="_wiyo1_5gu1beepk7m" localSheetId="16">'[5]wybrane dane finansowe 1'!#REF!</definedName>
    <definedName name="_wiyo1_5gu1beepk7m">'[5]wybrane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9">'[5]wybrane dane finansowe 1'!#REF!</definedName>
    <definedName name="_wj37o4507e" localSheetId="15">'[5]wybrane dane finansowe 1'!#REF!</definedName>
    <definedName name="_wj37o4507e" localSheetId="16">'[5]wybrane dane finansowe 1'!#REF!</definedName>
    <definedName name="_wj37o4507e">'[5]wybrane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9">'[5]wybrane dane finansowe 1'!#REF!</definedName>
    <definedName name="_wjncr45189" localSheetId="15">'[5]wybrane dane finansowe 1'!#REF!</definedName>
    <definedName name="_wjncr45189" localSheetId="16">'[5]wybrane dane finansowe 1'!#REF!</definedName>
    <definedName name="_wjncr4518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9">'[5]wybrane dane finansowe 1'!#REF!</definedName>
    <definedName name="_wk1aq8536c" localSheetId="15">'[5]wybrane dane finansowe 1'!#REF!</definedName>
    <definedName name="_wk1aq8536c" localSheetId="16">'[5]wybrane dane finansowe 1'!#REF!</definedName>
    <definedName name="_wk1aq8536c">'[5]wybrane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9">'[5]wybrane dane finansowe 1'!#REF!</definedName>
    <definedName name="_wm1ynv50m2p" localSheetId="15">'[5]wybrane dane finansowe 1'!#REF!</definedName>
    <definedName name="_wm1ynv50m2p" localSheetId="16">'[5]wybrane dane finansowe 1'!#REF!</definedName>
    <definedName name="_wm1ynv50m2p">'[5]wybrane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9">'[5]wybrane dane finansowe 1'!#REF!</definedName>
    <definedName name="_wo0lva4zl1b" localSheetId="15">'[5]wybrane dane finansowe 1'!#REF!</definedName>
    <definedName name="_wo0lva4zl1b" localSheetId="16">'[5]wybrane dane finansowe 1'!#REF!</definedName>
    <definedName name="_wo0lva4zl1b">'[5]wybrane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9">'[5]wybrane dane finansowe 1'!#REF!</definedName>
    <definedName name="_wo0qlv50m1w" localSheetId="15">'[5]wybrane dane finansowe 1'!#REF!</definedName>
    <definedName name="_wo0qlv50m1w" localSheetId="16">'[5]wybrane dane finansowe 1'!#REF!</definedName>
    <definedName name="_wo0qlv50m1w">'[5]wybrane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9">'[5]wybrane dane finansowe 1'!#REF!</definedName>
    <definedName name="_wtugt453q21" localSheetId="15">'[5]wybrane dane finansowe 1'!#REF!</definedName>
    <definedName name="_wtugt453q21" localSheetId="16">'[5]wybrane dane finansowe 1'!#REF!</definedName>
    <definedName name="_wtugt453q21">'[5]wybrane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9">'[5]wybrane dane finansowe 1'!#REF!</definedName>
    <definedName name="_wue53n4zlf" localSheetId="15">'[5]wybrane dane finansowe 1'!#REF!</definedName>
    <definedName name="_wue53n4zlf" localSheetId="16">'[5]wybrane dane finansowe 1'!#REF!</definedName>
    <definedName name="_wue53n4zlf">'[5]wybrane dane finansowe 1'!#REF!</definedName>
    <definedName name="_wxf4yy4x9k" localSheetId="1">#REF!</definedName>
    <definedName name="_wxf4yy4x9k" localSheetId="3">#REF!</definedName>
    <definedName name="_wxf4yy4x9k" localSheetId="9">#REF!</definedName>
    <definedName name="_wxf4yy4x9k" localSheetId="15">#REF!</definedName>
    <definedName name="_wxf4yy4x9k">#REF!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9">'[5]wybrane dane finansowe 1'!#REF!</definedName>
    <definedName name="_wxi57a4y21p" localSheetId="15">'[5]wybrane dane finansowe 1'!#REF!</definedName>
    <definedName name="_wxi57a4y21p" localSheetId="16">'[5]wybrane dane finansowe 1'!#REF!</definedName>
    <definedName name="_wxi57a4y21p">'[5]wybrane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9">'[5]wybrane dane finansowe 1'!#REF!</definedName>
    <definedName name="_wy1y4353q2w" localSheetId="15">'[5]wybrane dane finansowe 1'!#REF!</definedName>
    <definedName name="_wy1y4353q2w" localSheetId="16">'[5]wybrane dane finansowe 1'!#REF!</definedName>
    <definedName name="_wy1y4353q2w">'[5]wybrane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9">'[5]wybrane dane finansowe 1'!#REF!</definedName>
    <definedName name="_x358wq536v" localSheetId="15">'[5]wybrane dane finansowe 1'!#REF!</definedName>
    <definedName name="_x358wq536v" localSheetId="16">'[5]wybrane dane finansowe 1'!#REF!</definedName>
    <definedName name="_x358wq536v">'[5]wybrane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9">'[5]wybrane dane finansowe 1'!#REF!</definedName>
    <definedName name="_x5jje04y227" localSheetId="15">'[5]wybrane dane finansowe 1'!#REF!</definedName>
    <definedName name="_x5jje04y227" localSheetId="16">'[5]wybrane dane finansowe 1'!#REF!</definedName>
    <definedName name="_x5jje04y227">'[5]wybrane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9">'[5]wybrane dane finansowe 1'!#REF!</definedName>
    <definedName name="_x7c9j64zlz" localSheetId="15">'[5]wybrane dane finansowe 1'!#REF!</definedName>
    <definedName name="_x7c9j64zlz" localSheetId="16">'[5]wybrane dane finansowe 1'!#REF!</definedName>
    <definedName name="_x7c9j64zlz">'[5]wybrane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9">'[5]wybrane dane finansowe 1'!#REF!</definedName>
    <definedName name="_x94mzu507g" localSheetId="15">'[5]wybrane dane finansowe 1'!#REF!</definedName>
    <definedName name="_x94mzu507g" localSheetId="16">'[5]wybrane dane finansowe 1'!#REF!</definedName>
    <definedName name="_x94mzu507g">'[5]wybrane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9">'[5]wybrane dane finansowe 1'!#REF!</definedName>
    <definedName name="_xekgfw51pg" localSheetId="15">'[5]wybrane dane finansowe 1'!#REF!</definedName>
    <definedName name="_xekgfw51pg" localSheetId="16">'[5]wybrane dane finansowe 1'!#REF!</definedName>
    <definedName name="_xekgfw51pg">'[5]wybrane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9">'[5]wybrane dane finansowe 1'!#REF!</definedName>
    <definedName name="_xg66cg4y230" localSheetId="15">'[5]wybrane dane finansowe 1'!#REF!</definedName>
    <definedName name="_xg66cg4y230" localSheetId="16">'[5]wybrane dane finansowe 1'!#REF!</definedName>
    <definedName name="_xg66cg4y23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9">'[5]wybrane dane finansowe 1'!#REF!</definedName>
    <definedName name="_xgwiyf53q2h" localSheetId="15">'[5]wybrane dane finansowe 1'!#REF!</definedName>
    <definedName name="_xgwiyf53q2h" localSheetId="16">'[5]wybrane dane finansowe 1'!#REF!</definedName>
    <definedName name="_xgwiyf53q2h">'[5]wybrane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9">'[5]wybrane dane finansowe 1'!#REF!</definedName>
    <definedName name="_ximb7a4zl1r" localSheetId="15">'[5]wybrane dane finansowe 1'!#REF!</definedName>
    <definedName name="_ximb7a4zl1r" localSheetId="16">'[5]wybrane dane finansowe 1'!#REF!</definedName>
    <definedName name="_ximb7a4zl1r">'[5]wybrane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9">'[5]wybrane dane finansowe 1'!#REF!</definedName>
    <definedName name="_xkdq9354j17" localSheetId="15">'[5]wybrane dane finansowe 1'!#REF!</definedName>
    <definedName name="_xkdq9354j17" localSheetId="16">'[5]wybrane dane finansowe 1'!#REF!</definedName>
    <definedName name="_xkdq9354j17">'[5]wybrane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9">'[5]wybrane dane finansowe 1'!#REF!</definedName>
    <definedName name="_xkuhqi5182g" localSheetId="15">'[5]wybrane dane finansowe 1'!#REF!</definedName>
    <definedName name="_xkuhqi5182g" localSheetId="16">'[5]wybrane dane finansowe 1'!#REF!</definedName>
    <definedName name="_xkuhqi5182g">'[5]wybrane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9">'[5]wybrane dane finansowe 1'!#REF!</definedName>
    <definedName name="_xndxwd53q2k" localSheetId="15">'[5]wybrane dane finansowe 1'!#REF!</definedName>
    <definedName name="_xndxwd53q2k" localSheetId="16">'[5]wybrane dane finansowe 1'!#REF!</definedName>
    <definedName name="_xndxwd53q2k">'[5]wybrane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9">'[5]wybrane dane finansowe 1'!#REF!</definedName>
    <definedName name="_xqfgrb4y22q" localSheetId="15">'[5]wybrane dane finansowe 1'!#REF!</definedName>
    <definedName name="_xqfgrb4y22q" localSheetId="16">'[5]wybrane dane finansowe 1'!#REF!</definedName>
    <definedName name="_xqfgrb4y22q">'[5]wybrane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9">'[5]wybrane dane finansowe 1'!#REF!</definedName>
    <definedName name="_xszrhk507j" localSheetId="15">'[5]wybrane dane finansowe 1'!#REF!</definedName>
    <definedName name="_xszrhk507j" localSheetId="16">'[5]wybrane dane finansowe 1'!#REF!</definedName>
    <definedName name="_xszrhk507j">'[5]wybrane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9">'[5]wybrane dane finansowe 1'!#REF!</definedName>
    <definedName name="_xyfxwr50m2l" localSheetId="15">'[5]wybrane dane finansowe 1'!#REF!</definedName>
    <definedName name="_xyfxwr50m2l" localSheetId="16">'[5]wybrane dane finansowe 1'!#REF!</definedName>
    <definedName name="_xyfxwr50m2l">'[5]wybrane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9">'[5]wybrane dane finansowe 1'!#REF!</definedName>
    <definedName name="_xzkpfs50me" localSheetId="15">'[5]wybrane dane finansowe 1'!#REF!</definedName>
    <definedName name="_xzkpfs50me" localSheetId="16">'[5]wybrane dane finansowe 1'!#REF!</definedName>
    <definedName name="_xzkpfs50me">'[5]wybrane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9">'[5]wybrane dane finansowe 1'!#REF!</definedName>
    <definedName name="_xzsytz54j1c" localSheetId="15">'[5]wybrane dane finansowe 1'!#REF!</definedName>
    <definedName name="_xzsytz54j1c" localSheetId="16">'[5]wybrane dane finansowe 1'!#REF!</definedName>
    <definedName name="_xzsytz54j1c">'[5]wybrane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9">'[5]wybrane dane finansowe 1'!#REF!</definedName>
    <definedName name="_y12bx550m2f" localSheetId="15">'[5]wybrane dane finansowe 1'!#REF!</definedName>
    <definedName name="_y12bx550m2f" localSheetId="16">'[5]wybrane dane finansowe 1'!#REF!</definedName>
    <definedName name="_y12bx550m2f">'[5]wybrane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9">'[5]wybrane dane finansowe 1'!#REF!</definedName>
    <definedName name="_y3nhc151826" localSheetId="15">'[5]wybrane dane finansowe 1'!#REF!</definedName>
    <definedName name="_y3nhc151826" localSheetId="16">'[5]wybrane dane finansowe 1'!#REF!</definedName>
    <definedName name="_y3nhc151826">'[5]wybrane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9">'[5]wybrane dane finansowe 1'!#REF!</definedName>
    <definedName name="_y60wct507z" localSheetId="15">'[5]wybrane dane finansowe 1'!#REF!</definedName>
    <definedName name="_y60wct507z" localSheetId="16">'[5]wybrane dane finansowe 1'!#REF!</definedName>
    <definedName name="_y60wct507z">'[5]wybrane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9">'[5]wybrane dane finansowe 1'!#REF!</definedName>
    <definedName name="_y91e0353q1y" localSheetId="15">'[5]wybrane dane finansowe 1'!#REF!</definedName>
    <definedName name="_y91e0353q1y" localSheetId="16">'[5]wybrane dane finansowe 1'!#REF!</definedName>
    <definedName name="_y91e0353q1y">'[5]wybrane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9">'[5]wybrane dane finansowe 1'!#REF!</definedName>
    <definedName name="_y9guvu54ju" localSheetId="15">'[5]wybrane dane finansowe 1'!#REF!</definedName>
    <definedName name="_y9guvu54ju" localSheetId="16">'[5]wybrane dane finansowe 1'!#REF!</definedName>
    <definedName name="_y9guvu54ju">'[5]wybrane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9">'[5]wybrane dane finansowe 1'!#REF!</definedName>
    <definedName name="_y9wkj950m2a" localSheetId="15">'[5]wybrane dane finansowe 1'!#REF!</definedName>
    <definedName name="_y9wkj950m2a" localSheetId="16">'[5]wybrane dane finansowe 1'!#REF!</definedName>
    <definedName name="_y9wkj950m2a">'[5]wybrane dane finansowe 1'!#REF!</definedName>
    <definedName name="_ybwe2b4x9x" localSheetId="1">#REF!</definedName>
    <definedName name="_ybwe2b4x9x" localSheetId="3">#REF!</definedName>
    <definedName name="_ybwe2b4x9x" localSheetId="9">#REF!</definedName>
    <definedName name="_ybwe2b4x9x" localSheetId="15">#REF!</definedName>
    <definedName name="_ybwe2b4x9x">#REF!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9">'[5]wybrane dane finansowe 1'!#REF!</definedName>
    <definedName name="_ygxxpd53q24" localSheetId="15">'[5]wybrane dane finansowe 1'!#REF!</definedName>
    <definedName name="_ygxxpd53q24" localSheetId="16">'[5]wybrane dane finansowe 1'!#REF!</definedName>
    <definedName name="_ygxxpd53q24">'[5]wybrane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9">'[5]wybrane dane finansowe 1'!#REF!</definedName>
    <definedName name="_ygzciu50mr" localSheetId="15">'[5]wybrane dane finansowe 1'!#REF!</definedName>
    <definedName name="_ygzciu50mr" localSheetId="16">'[5]wybrane dane finansowe 1'!#REF!</definedName>
    <definedName name="_ygzciu50mr">'[5]wybrane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9">'[5]wybrane dane finansowe 1'!#REF!</definedName>
    <definedName name="_yhlxey507o" localSheetId="15">'[5]wybrane dane finansowe 1'!#REF!</definedName>
    <definedName name="_yhlxey507o" localSheetId="16">'[5]wybrane dane finansowe 1'!#REF!</definedName>
    <definedName name="_yhlxey507o">'[5]wybrane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9">'[5]wybrane dane finansowe 1'!#REF!</definedName>
    <definedName name="_yi9fmu518y" localSheetId="15">'[5]wybrane dane finansowe 1'!#REF!</definedName>
    <definedName name="_yi9fmu518y" localSheetId="16">'[5]wybrane dane finansowe 1'!#REF!</definedName>
    <definedName name="_yi9fmu518y">'[5]wybrane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9">'[5]wybrane dane finansowe 1'!#REF!</definedName>
    <definedName name="_yiutlz5361h" localSheetId="15">'[5]wybrane dane finansowe 1'!#REF!</definedName>
    <definedName name="_yiutlz5361h" localSheetId="16">'[5]wybrane dane finansowe 1'!#REF!</definedName>
    <definedName name="_yiutlz5361h">'[5]wybrane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9">'[5]wybrane dane finansowe 1'!#REF!</definedName>
    <definedName name="_yl2nzw4y2t" localSheetId="15">'[5]wybrane dane finansowe 1'!#REF!</definedName>
    <definedName name="_yl2nzw4y2t" localSheetId="16">'[5]wybrane dane finansowe 1'!#REF!</definedName>
    <definedName name="_yl2nzw4y2t">'[5]wybrane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9">'[5]wybrane dane finansowe 1'!#REF!</definedName>
    <definedName name="_yldvrl53q2c" localSheetId="15">'[5]wybrane dane finansowe 1'!#REF!</definedName>
    <definedName name="_yldvrl53q2c" localSheetId="16">'[5]wybrane dane finansowe 1'!#REF!</definedName>
    <definedName name="_yldvrl53q2c">'[5]wybrane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9">'[5]wybrane dane finansowe 1'!#REF!</definedName>
    <definedName name="_ylgebs50m18" localSheetId="15">'[5]wybrane dane finansowe 1'!#REF!</definedName>
    <definedName name="_ylgebs50m18" localSheetId="16">'[5]wybrane dane finansowe 1'!#REF!</definedName>
    <definedName name="_ylgebs50m18">'[5]wybrane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9">'[5]wybrane dane finansowe 1'!#REF!</definedName>
    <definedName name="_yqcnbk4y2l" localSheetId="15">'[5]wybrane dane finansowe 1'!#REF!</definedName>
    <definedName name="_yqcnbk4y2l" localSheetId="16">'[5]wybrane dane finansowe 1'!#REF!</definedName>
    <definedName name="_yqcnbk4y2l">'[5]wybrane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9">'[5]wybrane dane finansowe 1'!#REF!</definedName>
    <definedName name="_yqxjiu518h" localSheetId="15">'[5]wybrane dane finansowe 1'!#REF!</definedName>
    <definedName name="_yqxjiu518h" localSheetId="16">'[5]wybrane dane finansowe 1'!#REF!</definedName>
    <definedName name="_yqxjiu518h">'[5]wybrane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9">'[5]wybrane dane finansowe 1'!#REF!</definedName>
    <definedName name="_ysi9rs4zlc" localSheetId="15">'[5]wybrane dane finansowe 1'!#REF!</definedName>
    <definedName name="_ysi9rs4zlc" localSheetId="16">'[5]wybrane dane finansowe 1'!#REF!</definedName>
    <definedName name="_ysi9rs4zlc">'[5]wybrane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9">'[5]wybrane dane finansowe 1'!#REF!</definedName>
    <definedName name="_ytomox5181d" localSheetId="15">'[5]wybrane dane finansowe 1'!#REF!</definedName>
    <definedName name="_ytomox5181d" localSheetId="16">'[5]wybrane dane finansowe 1'!#REF!</definedName>
    <definedName name="_ytomox5181d">'[5]wybrane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9">'[5]wybrane dane finansowe 1'!#REF!</definedName>
    <definedName name="_yux8344y22o" localSheetId="15">'[5]wybrane dane finansowe 1'!#REF!</definedName>
    <definedName name="_yux8344y22o" localSheetId="16">'[5]wybrane dane finansowe 1'!#REF!</definedName>
    <definedName name="_yux8344y22o">'[5]wybrane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9">'[5]wybrane dane finansowe 1'!#REF!</definedName>
    <definedName name="_yvwd955181z" localSheetId="15">'[5]wybrane dane finansowe 1'!#REF!</definedName>
    <definedName name="_yvwd955181z" localSheetId="16">'[5]wybrane dane finansowe 1'!#REF!</definedName>
    <definedName name="_yvwd955181z">'[5]wybrane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9">'[5]wybrane dane finansowe 1'!#REF!</definedName>
    <definedName name="_yz9tz65071a" localSheetId="15">'[5]wybrane dane finansowe 1'!#REF!</definedName>
    <definedName name="_yz9tz65071a" localSheetId="16">'[5]wybrane dane finansowe 1'!#REF!</definedName>
    <definedName name="_yz9tz65071a">'[5]wybrane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9">'[5]wybrane dane finansowe 1'!#REF!</definedName>
    <definedName name="_z01hig536t" localSheetId="15">'[5]wybrane dane finansowe 1'!#REF!</definedName>
    <definedName name="_z01hig536t" localSheetId="16">'[5]wybrane dane finansowe 1'!#REF!</definedName>
    <definedName name="_z01hig536t">'[5]wybrane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9">'[5]wybrane dane finansowe 1'!#REF!</definedName>
    <definedName name="_z4pqex54je" localSheetId="15">'[5]wybrane dane finansowe 1'!#REF!</definedName>
    <definedName name="_z4pqex54je" localSheetId="16">'[5]wybrane dane finansowe 1'!#REF!</definedName>
    <definedName name="_z4pqex54je">'[5]wybrane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9">'[5]wybrane dane finansowe 1'!#REF!</definedName>
    <definedName name="_z5yvp450m1l" localSheetId="15">'[5]wybrane dane finansowe 1'!#REF!</definedName>
    <definedName name="_z5yvp450m1l" localSheetId="16">'[5]wybrane dane finansowe 1'!#REF!</definedName>
    <definedName name="_z5yvp450m1l">'[5]wybrane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9">'[5]wybrane dane finansowe 1'!#REF!</definedName>
    <definedName name="_z9v9s14ysd" localSheetId="15">'[5]wybrane dane finansowe 1'!#REF!</definedName>
    <definedName name="_z9v9s14ysd" localSheetId="16">'[5]wybrane dane finansowe 1'!#REF!</definedName>
    <definedName name="_z9v9s14ysd">'[5]wybrane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9">'[5]wybrane dane finansowe 1'!#REF!</definedName>
    <definedName name="_zbwtkk50m2m" localSheetId="15">'[5]wybrane dane finansowe 1'!#REF!</definedName>
    <definedName name="_zbwtkk50m2m" localSheetId="16">'[5]wybrane dane finansowe 1'!#REF!</definedName>
    <definedName name="_zbwtkk50m2m">'[5]wybrane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9">'[5]wybrane dane finansowe 1'!#REF!</definedName>
    <definedName name="_zd9xdr51820" localSheetId="15">'[5]wybrane dane finansowe 1'!#REF!</definedName>
    <definedName name="_zd9xdr51820" localSheetId="16">'[5]wybrane dane finansowe 1'!#REF!</definedName>
    <definedName name="_zd9xdr518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9">'[5]wybrane dane finansowe 1'!#REF!</definedName>
    <definedName name="_zde6464y21t" localSheetId="15">'[5]wybrane dane finansowe 1'!#REF!</definedName>
    <definedName name="_zde6464y21t" localSheetId="16">'[5]wybrane dane finansowe 1'!#REF!</definedName>
    <definedName name="_zde6464y21t">'[5]wybrane dane finansowe 1'!#REF!</definedName>
    <definedName name="_zkp6jf4x9n" localSheetId="1">#REF!</definedName>
    <definedName name="_zkp6jf4x9n" localSheetId="3">#REF!</definedName>
    <definedName name="_zkp6jf4x9n" localSheetId="9">#REF!</definedName>
    <definedName name="_zkp6jf4x9n" localSheetId="15">#REF!</definedName>
    <definedName name="_zkp6jf4x9n">#REF!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9">'[5]wybrane dane finansowe 1'!#REF!</definedName>
    <definedName name="_zkqv055071t" localSheetId="15">'[5]wybrane dane finansowe 1'!#REF!</definedName>
    <definedName name="_zkqv055071t" localSheetId="16">'[5]wybrane dane finansowe 1'!#REF!</definedName>
    <definedName name="_zkqv055071t">'[5]wybrane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9">'[5]wybrane dane finansowe 1'!#REF!</definedName>
    <definedName name="_zmujun51pm" localSheetId="15">'[5]wybrane dane finansowe 1'!#REF!</definedName>
    <definedName name="_zmujun51pm" localSheetId="16">'[5]wybrane dane finansowe 1'!#REF!</definedName>
    <definedName name="_zmujun51pm">'[5]wybrane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9">'[5]wybrane dane finansowe 1'!#REF!</definedName>
    <definedName name="_zpmhyn53q29" localSheetId="15">'[5]wybrane dane finansowe 1'!#REF!</definedName>
    <definedName name="_zpmhyn53q29" localSheetId="16">'[5]wybrane dane finansowe 1'!#REF!</definedName>
    <definedName name="_zpmhyn53q2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9">'[5]wybrane dane finansowe 1'!#REF!</definedName>
    <definedName name="_zprkvi54j1g" localSheetId="15">'[5]wybrane dane finansowe 1'!#REF!</definedName>
    <definedName name="_zprkvi54j1g" localSheetId="16">'[5]wybrane dane finansowe 1'!#REF!</definedName>
    <definedName name="_zprkvi54j1g">'[5]wybrane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9">'[5]wybrane dane finansowe 1'!#REF!</definedName>
    <definedName name="_zqu7tj54jj" localSheetId="15">'[5]wybrane dane finansowe 1'!#REF!</definedName>
    <definedName name="_zqu7tj54jj" localSheetId="16">'[5]wybrane dane finansowe 1'!#REF!</definedName>
    <definedName name="_zqu7tj54jj">'[5]wybrane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9">'[5]wybrane dane finansowe 1'!#REF!</definedName>
    <definedName name="_zrogjp536l" localSheetId="15">'[5]wybrane dane finansowe 1'!#REF!</definedName>
    <definedName name="_zrogjp536l" localSheetId="16">'[5]wybrane dane finansowe 1'!#REF!</definedName>
    <definedName name="_zrogjp536l">'[5]wybrane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9">'[5]wybrane dane finansowe 1'!#REF!</definedName>
    <definedName name="_zt49hv4y226" localSheetId="15">'[5]wybrane dane finansowe 1'!#REF!</definedName>
    <definedName name="_zt49hv4y226" localSheetId="16">'[5]wybrane dane finansowe 1'!#REF!</definedName>
    <definedName name="_zt49hv4y226">'[5]wybrane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9">'[5]wybrane dane finansowe 1'!#REF!</definedName>
    <definedName name="_zvccjk4y21j" localSheetId="15">'[5]wybrane dane finansowe 1'!#REF!</definedName>
    <definedName name="_zvccjk4y21j" localSheetId="16">'[5]wybrane dane finansowe 1'!#REF!</definedName>
    <definedName name="_zvccjk4y21j">'[5]wybrane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9">'[5]wybrane dane finansowe 1'!#REF!</definedName>
    <definedName name="_zwr61r50m1z" localSheetId="15">'[5]wybrane dane finansowe 1'!#REF!</definedName>
    <definedName name="_zwr61r50m1z" localSheetId="16">'[5]wybrane dane finansowe 1'!#REF!</definedName>
    <definedName name="_zwr61r50m1z">'[5]wybrane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9">'[5]wybrane dane finansowe 1'!#REF!</definedName>
    <definedName name="_zy8m6050m2q" localSheetId="15">'[5]wybrane dane finansowe 1'!#REF!</definedName>
    <definedName name="_zy8m6050m2q" localSheetId="16">'[5]wybrane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6">{"'BZ SA P&amp;l (fORECAST)'!$A$1:$BR$26"}</definedName>
    <definedName name="a" hidden="1">{"'BZ SA P&amp;l (fORECAST)'!$A$1:$BR$26"}</definedName>
    <definedName name="a_a" localSheetId="1"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6">#N/A</definedName>
    <definedName name="aa">BS!aa</definedName>
    <definedName name="aaa" localSheetId="3" hidden="1">#N/A</definedName>
    <definedName name="aaa" localSheetId="16">'[17]SBB-N-1-A'!$A$1:$B$62</definedName>
    <definedName name="aaa" hidden="1">#N/A</definedName>
    <definedName name="aaaa">#N/A</definedName>
    <definedName name="aaaaaaaaaaaaaa" localSheetId="1">#REF!</definedName>
    <definedName name="aaaaaaaaaaaaaa" localSheetId="3">#REF!</definedName>
    <definedName name="aaaaaaaaaaaaaa" localSheetId="9">#REF!</definedName>
    <definedName name="aaaaaaaaaaaaaa" localSheetId="15">#REF!</definedName>
    <definedName name="aaaaaaaaaaaaaa">#REF!</definedName>
    <definedName name="aaaaaaaaaaaaaabb" localSheetId="1">#REF!</definedName>
    <definedName name="aaaaaaaaaaaaaabb" localSheetId="3">#REF!</definedName>
    <definedName name="aaaaaaaaaaaaaabb" localSheetId="9">#REF!</definedName>
    <definedName name="aaaaaaaaaaaaaabb" localSheetId="15">#REF!</definedName>
    <definedName name="aaaaaaaaaaaaaabb">#REF!</definedName>
    <definedName name="AAQAA">#N/A</definedName>
    <definedName name="AAS2000M" localSheetId="1">#REF!</definedName>
    <definedName name="AAS2000M" localSheetId="3">#REF!</definedName>
    <definedName name="AAS2000M" localSheetId="9">#REF!</definedName>
    <definedName name="AAS2000M" localSheetId="15">#REF!</definedName>
    <definedName name="AAS2000M">#REF!</definedName>
    <definedName name="AAS2000Y" localSheetId="1">#REF!</definedName>
    <definedName name="AAS2000Y" localSheetId="3">#REF!</definedName>
    <definedName name="AAS2000Y" localSheetId="9">#REF!</definedName>
    <definedName name="AAS2000Y" localSheetId="15">#REF!</definedName>
    <definedName name="AAS2000Y">#REF!</definedName>
    <definedName name="AAS2001M" localSheetId="1">#REF!</definedName>
    <definedName name="AAS2001M" localSheetId="3">#REF!</definedName>
    <definedName name="AAS2001M" localSheetId="9">#REF!</definedName>
    <definedName name="AAS2001M" localSheetId="15">#REF!</definedName>
    <definedName name="AAS2001M">#REF!</definedName>
    <definedName name="AAS2001Y" localSheetId="1">#REF!</definedName>
    <definedName name="AAS2001Y" localSheetId="3">#REF!</definedName>
    <definedName name="AAS2001Y" localSheetId="9">#REF!</definedName>
    <definedName name="AAS2001Y" localSheetId="15">#REF!</definedName>
    <definedName name="AAS2001Y">#REF!</definedName>
    <definedName name="ab" localSheetId="1" hidden="1">{"'BZ SA P&amp;l (fORECAST)'!$A$1:$BR$26"}</definedName>
    <definedName name="ab" localSheetId="0" hidden="1">{"'BZ SA P&amp;l (fORECAST)'!$A$1:$BR$26"}</definedName>
    <definedName name="ab" hidden="1">{"'BZ SA P&amp;l (fORECAST)'!$A$1:$BR$26"}</definedName>
    <definedName name="ABI" localSheetId="1">#REF!</definedName>
    <definedName name="ABI" localSheetId="3">#REF!</definedName>
    <definedName name="ABI" localSheetId="9">#REF!</definedName>
    <definedName name="ABI" localSheetId="15">#REF!</definedName>
    <definedName name="ABI">#REF!</definedName>
    <definedName name="ADJUSTMENTS2000WBKM" localSheetId="1">#REF!</definedName>
    <definedName name="ADJUSTMENTS2000WBKM" localSheetId="3">#REF!</definedName>
    <definedName name="ADJUSTMENTS2000WBKM" localSheetId="9">#REF!</definedName>
    <definedName name="ADJUSTMENTS2000WBKM" localSheetId="15">#REF!</definedName>
    <definedName name="ADJUSTMENTS2000WBKM">#REF!</definedName>
    <definedName name="ADJUSTMENTS2000WBKY" localSheetId="1">#REF!</definedName>
    <definedName name="ADJUSTMENTS2000WBKY" localSheetId="3">#REF!</definedName>
    <definedName name="ADJUSTMENTS2000WBKY" localSheetId="9">#REF!</definedName>
    <definedName name="ADJUSTMENTS2000WBKY" localSheetId="15">#REF!</definedName>
    <definedName name="ADJUSTMENTS2000WBKY">#REF!</definedName>
    <definedName name="agayaay" localSheetId="1" hidden="1">{"'BZ SA P&amp;l (fORECAST)'!$A$1:$BR$26"}</definedName>
    <definedName name="agayaay" localSheetId="0" hidden="1">{"'BZ SA P&amp;l (fORECAST)'!$A$1:$BR$26"}</definedName>
    <definedName name="agayaay" hidden="1">{"'BZ SA P&amp;l (fORECAST)'!$A$1:$BR$26"}</definedName>
    <definedName name="Akcjonariusz" localSheetId="1">#REF!</definedName>
    <definedName name="Akcjonariusz" localSheetId="3">#REF!</definedName>
    <definedName name="Akcjonariusz" localSheetId="9">#REF!</definedName>
    <definedName name="Akcjonariusz" localSheetId="15">#REF!</definedName>
    <definedName name="Akcjonariusz" localSheetId="16">#REF!</definedName>
    <definedName name="Akcjonariusz">#REF!</definedName>
    <definedName name="aktualiz07" localSheetId="1">[18]kapitaly!#REF!</definedName>
    <definedName name="aktualiz07" localSheetId="4">[18]kapitaly!#REF!</definedName>
    <definedName name="aktualiz07" localSheetId="3">[18]kapitaly!#REF!</definedName>
    <definedName name="aktualiz07" localSheetId="9">[18]kapitaly!#REF!</definedName>
    <definedName name="aktualiz07" localSheetId="15">[18]kapitaly!#REF!</definedName>
    <definedName name="aktualiz07" localSheetId="16">[18]kapitaly!#REF!</definedName>
    <definedName name="aktualiz07">[18]kapitaly!#REF!</definedName>
    <definedName name="Aktywa_do_zbycia" localSheetId="1">#REF!</definedName>
    <definedName name="Aktywa_do_zbycia" localSheetId="3">#REF!</definedName>
    <definedName name="Aktywa_do_zbycia" localSheetId="9">#REF!</definedName>
    <definedName name="Aktywa_do_zbycia" localSheetId="15">#REF!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9">#REF!</definedName>
    <definedName name="Aktywa_finansowe_wycenianie_do_wartości_godziwej_przez_rachunek_zysków_i_strat__Zobowiązania_finansowe_przeznaczone_do_obrotu" localSheetId="15">#REF!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3">#REF!</definedName>
    <definedName name="Aktywa_z_tytułu_podatku_odroczonego" localSheetId="9">#REF!</definedName>
    <definedName name="Aktywa_z_tytułu_podatku_odroczonego" localSheetId="15">#REF!</definedName>
    <definedName name="Aktywa_z_tytułu_podatku_odroczonego" localSheetId="16">#REF!</definedName>
    <definedName name="Aktywa_z_tytułu_podatku_odroczonego">#REF!</definedName>
    <definedName name="ala" localSheetId="1">#REF!</definedName>
    <definedName name="ala" localSheetId="3">#REF!</definedName>
    <definedName name="ala" localSheetId="9">#REF!</definedName>
    <definedName name="ala" localSheetId="15">#REF!</definedName>
    <definedName name="ala">#REF!</definedName>
    <definedName name="All_Month_to_Date_Re_Br" localSheetId="1">#REF!</definedName>
    <definedName name="All_Month_to_Date_Re_Br" localSheetId="3">#REF!</definedName>
    <definedName name="All_Month_to_Date_Re_Br" localSheetId="9">#REF!</definedName>
    <definedName name="All_Month_to_Date_Re_Br" localSheetId="15">#REF!</definedName>
    <definedName name="All_Month_to_Date_Re_Br">#REF!</definedName>
    <definedName name="All_Month_to_Date_Re_Ccy" localSheetId="1">#REF!</definedName>
    <definedName name="All_Month_to_Date_Re_Ccy" localSheetId="3">#REF!</definedName>
    <definedName name="All_Month_to_Date_Re_Ccy" localSheetId="9">#REF!</definedName>
    <definedName name="All_Month_to_Date_Re_Ccy" localSheetId="15">#REF!</definedName>
    <definedName name="All_Month_to_Date_Re_Ccy">#REF!</definedName>
    <definedName name="All_Month_to_Date_Re_Cno" localSheetId="1">#REF!</definedName>
    <definedName name="All_Month_to_Date_Re_Cno" localSheetId="3">#REF!</definedName>
    <definedName name="All_Month_to_Date_Re_Cno" localSheetId="9">#REF!</definedName>
    <definedName name="All_Month_to_Date_Re_Cno" localSheetId="15">#REF!</definedName>
    <definedName name="All_Month_to_Date_Re_Cno">#REF!</definedName>
    <definedName name="All_Month_to_Date_Re_Date" localSheetId="1">#REF!</definedName>
    <definedName name="All_Month_to_Date_Re_Date" localSheetId="3">#REF!</definedName>
    <definedName name="All_Month_to_Date_Re_Date" localSheetId="9">#REF!</definedName>
    <definedName name="All_Month_to_Date_Re_Date" localSheetId="15">#REF!</definedName>
    <definedName name="All_Month_to_Date_Re_Date">#REF!</definedName>
    <definedName name="All_Month_to_Date_Re_Description" localSheetId="1">#REF!</definedName>
    <definedName name="All_Month_to_Date_Re_Description" localSheetId="3">#REF!</definedName>
    <definedName name="All_Month_to_Date_Re_Description" localSheetId="9">#REF!</definedName>
    <definedName name="All_Month_to_Date_Re_Description" localSheetId="15">#REF!</definedName>
    <definedName name="All_Month_to_Date_Re_Description">#REF!</definedName>
    <definedName name="All_Month_to_Date_Re_Invtype" localSheetId="1">#REF!</definedName>
    <definedName name="All_Month_to_Date_Re_Invtype" localSheetId="3">#REF!</definedName>
    <definedName name="All_Month_to_Date_Re_Invtype" localSheetId="9">#REF!</definedName>
    <definedName name="All_Month_to_Date_Re_Invtype" localSheetId="15">#REF!</definedName>
    <definedName name="All_Month_to_Date_Re_Invtype">#REF!</definedName>
    <definedName name="All_Month_to_Date_Re_Issuedate" localSheetId="1">#REF!</definedName>
    <definedName name="All_Month_to_Date_Re_Issuedate" localSheetId="3">#REF!</definedName>
    <definedName name="All_Month_to_Date_Re_Issuedate" localSheetId="9">#REF!</definedName>
    <definedName name="All_Month_to_Date_Re_Issuedate" localSheetId="15">#REF!</definedName>
    <definedName name="All_Month_to_Date_Re_Issuedate">#REF!</definedName>
    <definedName name="All_Month_to_Date_Re_Issuer" localSheetId="1">#REF!</definedName>
    <definedName name="All_Month_to_Date_Re_Issuer" localSheetId="3">#REF!</definedName>
    <definedName name="All_Month_to_Date_Re_Issuer" localSheetId="9">#REF!</definedName>
    <definedName name="All_Month_to_Date_Re_Issuer" localSheetId="15">#REF!</definedName>
    <definedName name="All_Month_to_Date_Re_Issuer">#REF!</definedName>
    <definedName name="All_Month_to_Date_Re_Matdate" localSheetId="1">#REF!</definedName>
    <definedName name="All_Month_to_Date_Re_Matdate" localSheetId="3">#REF!</definedName>
    <definedName name="All_Month_to_Date_Re_Matdate" localSheetId="9">#REF!</definedName>
    <definedName name="All_Month_to_Date_Re_Matdate" localSheetId="15">#REF!</definedName>
    <definedName name="All_Month_to_Date_Re_Matdate">#REF!</definedName>
    <definedName name="All_Month_to_Date_Re_Next_Month_End" localSheetId="1">#REF!</definedName>
    <definedName name="All_Month_to_Date_Re_Next_Month_End" localSheetId="3">#REF!</definedName>
    <definedName name="All_Month_to_Date_Re_Next_Month_End" localSheetId="9">#REF!</definedName>
    <definedName name="All_Month_to_Date_Re_Next_Month_End" localSheetId="15">#REF!</definedName>
    <definedName name="All_Month_to_Date_Re_Next_Month_End">#REF!</definedName>
    <definedName name="All_Month_to_Date_Re_Opics_Realised_Pl" localSheetId="1">#REF!</definedName>
    <definedName name="All_Month_to_Date_Re_Opics_Realised_Pl" localSheetId="3">#REF!</definedName>
    <definedName name="All_Month_to_Date_Re_Opics_Realised_Pl" localSheetId="9">#REF!</definedName>
    <definedName name="All_Month_to_Date_Re_Opics_Realised_Pl" localSheetId="15">#REF!</definedName>
    <definedName name="All_Month_to_Date_Re_Opics_Realised_Pl">#REF!</definedName>
    <definedName name="All_Month_to_Date_Re_Port" localSheetId="1">#REF!</definedName>
    <definedName name="All_Month_to_Date_Re_Port" localSheetId="3">#REF!</definedName>
    <definedName name="All_Month_to_Date_Re_Port" localSheetId="9">#REF!</definedName>
    <definedName name="All_Month_to_Date_Re_Port" localSheetId="15">#REF!</definedName>
    <definedName name="All_Month_to_Date_Re_Port">#REF!</definedName>
    <definedName name="All_Month_to_Date_Re_Prev_Month_End" localSheetId="1">#REF!</definedName>
    <definedName name="All_Month_to_Date_Re_Prev_Month_End" localSheetId="3">#REF!</definedName>
    <definedName name="All_Month_to_Date_Re_Prev_Month_End" localSheetId="9">#REF!</definedName>
    <definedName name="All_Month_to_Date_Re_Prev_Month_End" localSheetId="15">#REF!</definedName>
    <definedName name="All_Month_to_Date_Re_Prev_Month_End">#REF!</definedName>
    <definedName name="All_Month_to_Date_Re_Prodtype" localSheetId="1">#REF!</definedName>
    <definedName name="All_Month_to_Date_Re_Prodtype" localSheetId="3">#REF!</definedName>
    <definedName name="All_Month_to_Date_Re_Prodtype" localSheetId="9">#REF!</definedName>
    <definedName name="All_Month_to_Date_Re_Prodtype" localSheetId="15">#REF!</definedName>
    <definedName name="All_Month_to_Date_Re_Prodtype">#REF!</definedName>
    <definedName name="All_Month_to_Date_Re_Product" localSheetId="1">#REF!</definedName>
    <definedName name="All_Month_to_Date_Re_Product" localSheetId="3">#REF!</definedName>
    <definedName name="All_Month_to_Date_Re_Product" localSheetId="9">#REF!</definedName>
    <definedName name="All_Month_to_Date_Re_Product" localSheetId="15">#REF!</definedName>
    <definedName name="All_Month_to_Date_Re_Product">#REF!</definedName>
    <definedName name="All_Month_to_Date_Re_Purc_Disc_Prem_Todate" localSheetId="1">#REF!</definedName>
    <definedName name="All_Month_to_Date_Re_Purc_Disc_Prem_Todate" localSheetId="3">#REF!</definedName>
    <definedName name="All_Month_to_Date_Re_Purc_Disc_Prem_Todate" localSheetId="9">#REF!</definedName>
    <definedName name="All_Month_to_Date_Re_Purc_Disc_Prem_Todate" localSheetId="15">#REF!</definedName>
    <definedName name="All_Month_to_Date_Re_Purc_Disc_Prem_Todate">#REF!</definedName>
    <definedName name="All_Month_to_Date_Re_Purc_Disc_Prem_Today" localSheetId="1">#REF!</definedName>
    <definedName name="All_Month_to_Date_Re_Purc_Disc_Prem_Today" localSheetId="3">#REF!</definedName>
    <definedName name="All_Month_to_Date_Re_Purc_Disc_Prem_Today" localSheetId="9">#REF!</definedName>
    <definedName name="All_Month_to_Date_Re_Purc_Disc_Prem_Today" localSheetId="15">#REF!</definedName>
    <definedName name="All_Month_to_Date_Re_Purc_Disc_Prem_Today">#REF!</definedName>
    <definedName name="All_Month_to_Date_Re_Purc_Qty_Todate" localSheetId="1">#REF!</definedName>
    <definedName name="All_Month_to_Date_Re_Purc_Qty_Todate" localSheetId="3">#REF!</definedName>
    <definedName name="All_Month_to_Date_Re_Purc_Qty_Todate" localSheetId="9">#REF!</definedName>
    <definedName name="All_Month_to_Date_Re_Purc_Qty_Todate" localSheetId="15">#REF!</definedName>
    <definedName name="All_Month_to_Date_Re_Purc_Qty_Todate">#REF!</definedName>
    <definedName name="All_Month_to_Date_Re_Purc_Qty_Today" localSheetId="1">#REF!</definedName>
    <definedName name="All_Month_to_Date_Re_Purc_Qty_Today" localSheetId="3">#REF!</definedName>
    <definedName name="All_Month_to_Date_Re_Purc_Qty_Today" localSheetId="9">#REF!</definedName>
    <definedName name="All_Month_to_Date_Re_Purc_Qty_Today" localSheetId="15">#REF!</definedName>
    <definedName name="All_Month_to_Date_Re_Purc_Qty_Today">#REF!</definedName>
    <definedName name="All_Month_to_Date_Re_Purchint_Purch_Todate" localSheetId="1">#REF!</definedName>
    <definedName name="All_Month_to_Date_Re_Purchint_Purch_Todate" localSheetId="3">#REF!</definedName>
    <definedName name="All_Month_to_Date_Re_Purchint_Purch_Todate" localSheetId="9">#REF!</definedName>
    <definedName name="All_Month_to_Date_Re_Purchint_Purch_Todate" localSheetId="15">#REF!</definedName>
    <definedName name="All_Month_to_Date_Re_Purchint_Purch_Todate">#REF!</definedName>
    <definedName name="All_Month_to_Date_Re_Purchint_Purch_Today" localSheetId="1">#REF!</definedName>
    <definedName name="All_Month_to_Date_Re_Purchint_Purch_Today" localSheetId="3">#REF!</definedName>
    <definedName name="All_Month_to_Date_Re_Purchint_Purch_Today" localSheetId="9">#REF!</definedName>
    <definedName name="All_Month_to_Date_Re_Purchint_Purch_Today" localSheetId="15">#REF!</definedName>
    <definedName name="All_Month_to_Date_Re_Purchint_Purch_Today">#REF!</definedName>
    <definedName name="All_Month_to_Date_Re_Purchint_Sale_Todate" localSheetId="1">#REF!</definedName>
    <definedName name="All_Month_to_Date_Re_Purchint_Sale_Todate" localSheetId="3">#REF!</definedName>
    <definedName name="All_Month_to_Date_Re_Purchint_Sale_Todate" localSheetId="9">#REF!</definedName>
    <definedName name="All_Month_to_Date_Re_Purchint_Sale_Todate" localSheetId="15">#REF!</definedName>
    <definedName name="All_Month_to_Date_Re_Purchint_Sale_Todate">#REF!</definedName>
    <definedName name="All_Month_to_Date_Re_Purchint_Sale_Today" localSheetId="1">#REF!</definedName>
    <definedName name="All_Month_to_Date_Re_Purchint_Sale_Today" localSheetId="3">#REF!</definedName>
    <definedName name="All_Month_to_Date_Re_Purchint_Sale_Today" localSheetId="9">#REF!</definedName>
    <definedName name="All_Month_to_Date_Re_Purchint_Sale_Today" localSheetId="15">#REF!</definedName>
    <definedName name="All_Month_to_Date_Re_Purchint_Sale_Today">#REF!</definedName>
    <definedName name="All_Month_to_Date_Re_Qty_Calc" localSheetId="1">#REF!</definedName>
    <definedName name="All_Month_to_Date_Re_Qty_Calc" localSheetId="3">#REF!</definedName>
    <definedName name="All_Month_to_Date_Re_Qty_Calc" localSheetId="9">#REF!</definedName>
    <definedName name="All_Month_to_Date_Re_Qty_Calc" localSheetId="15">#REF!</definedName>
    <definedName name="All_Month_to_Date_Re_Qty_Calc">#REF!</definedName>
    <definedName name="All_Month_to_Date_Re_Sale_Disc_Prem_Today" localSheetId="1">#REF!</definedName>
    <definedName name="All_Month_to_Date_Re_Sale_Disc_Prem_Today" localSheetId="3">#REF!</definedName>
    <definedName name="All_Month_to_Date_Re_Sale_Disc_Prem_Today" localSheetId="9">#REF!</definedName>
    <definedName name="All_Month_to_Date_Re_Sale_Disc_Prem_Today" localSheetId="15">#REF!</definedName>
    <definedName name="All_Month_to_Date_Re_Sale_Disc_Prem_Today">#REF!</definedName>
    <definedName name="All_Month_to_Date_Re_Sale_Qty_Todate" localSheetId="1">#REF!</definedName>
    <definedName name="All_Month_to_Date_Re_Sale_Qty_Todate" localSheetId="3">#REF!</definedName>
    <definedName name="All_Month_to_Date_Re_Sale_Qty_Todate" localSheetId="9">#REF!</definedName>
    <definedName name="All_Month_to_Date_Re_Sale_Qty_Todate" localSheetId="15">#REF!</definedName>
    <definedName name="All_Month_to_Date_Re_Sale_Qty_Todate">#REF!</definedName>
    <definedName name="All_Month_to_Date_Re_Sale_Qty_Today" localSheetId="1">#REF!</definedName>
    <definedName name="All_Month_to_Date_Re_Sale_Qty_Today" localSheetId="3">#REF!</definedName>
    <definedName name="All_Month_to_Date_Re_Sale_Qty_Today" localSheetId="9">#REF!</definedName>
    <definedName name="All_Month_to_Date_Re_Sale_Qty_Today" localSheetId="15">#REF!</definedName>
    <definedName name="All_Month_to_Date_Re_Sale_Qty_Today">#REF!</definedName>
    <definedName name="All_Month_to_Date_Re_Secid" localSheetId="1">#REF!</definedName>
    <definedName name="All_Month_to_Date_Re_Secid" localSheetId="3">#REF!</definedName>
    <definedName name="All_Month_to_Date_Re_Secid" localSheetId="9">#REF!</definedName>
    <definedName name="All_Month_to_Date_Re_Secid" localSheetId="15">#REF!</definedName>
    <definedName name="All_Month_to_Date_Re_Secid">#REF!</definedName>
    <definedName name="All_Month_to_Date_Re_Short_Ind" localSheetId="1">#REF!</definedName>
    <definedName name="All_Month_to_Date_Re_Short_Ind" localSheetId="3">#REF!</definedName>
    <definedName name="All_Month_to_Date_Re_Short_Ind" localSheetId="9">#REF!</definedName>
    <definedName name="All_Month_to_Date_Re_Short_Ind" localSheetId="15">#REF!</definedName>
    <definedName name="All_Month_to_Date_Re_Short_Ind">#REF!</definedName>
    <definedName name="All_Month_to_Date_Re_Spw" localSheetId="1">#REF!</definedName>
    <definedName name="All_Month_to_Date_Re_Spw" localSheetId="3">#REF!</definedName>
    <definedName name="All_Month_to_Date_Re_Spw" localSheetId="9">#REF!</definedName>
    <definedName name="All_Month_to_Date_Re_Spw" localSheetId="15">#REF!</definedName>
    <definedName name="All_Month_to_Date_Re_Spw">#REF!</definedName>
    <definedName name="allfirstnotes" localSheetId="1">[19]S.P.23!#REF!</definedName>
    <definedName name="allfirstnotes" localSheetId="3">[19]S.P.23!#REF!</definedName>
    <definedName name="allfirstnotes" localSheetId="9">[19]S.P.23!#REF!</definedName>
    <definedName name="allfirstnotes" localSheetId="15">[19]S.P.23!#REF!</definedName>
    <definedName name="allfirstnotes">[19]S.P.23!#REF!</definedName>
    <definedName name="AMCDochody2000M" localSheetId="1">#REF!</definedName>
    <definedName name="AMCDochody2000M" localSheetId="3">#REF!</definedName>
    <definedName name="AMCDochody2000M" localSheetId="9">#REF!</definedName>
    <definedName name="AMCDochody2000M" localSheetId="15">#REF!</definedName>
    <definedName name="AMCDochody2000M">#REF!</definedName>
    <definedName name="AMCDochody2000Y" localSheetId="1">#REF!</definedName>
    <definedName name="AMCDochody2000Y" localSheetId="3">#REF!</definedName>
    <definedName name="AMCDochody2000Y" localSheetId="9">#REF!</definedName>
    <definedName name="AMCDochody2000Y" localSheetId="15">#REF!</definedName>
    <definedName name="AMCDochody2000Y">#REF!</definedName>
    <definedName name="AMCDochody2001M" localSheetId="1">#REF!</definedName>
    <definedName name="AMCDochody2001M" localSheetId="3">#REF!</definedName>
    <definedName name="AMCDochody2001M" localSheetId="9">#REF!</definedName>
    <definedName name="AMCDochody2001M" localSheetId="15">#REF!</definedName>
    <definedName name="AMCDochody2001M">#REF!</definedName>
    <definedName name="AMCDochody2001Y" localSheetId="1">#REF!</definedName>
    <definedName name="AMCDochody2001Y" localSheetId="3">#REF!</definedName>
    <definedName name="AMCDochody2001Y" localSheetId="9">#REF!</definedName>
    <definedName name="AMCDochody2001Y" localSheetId="15">#REF!</definedName>
    <definedName name="AMCDochody2001Y">#REF!</definedName>
    <definedName name="aPP">[20]Lists!$A$39:$A$41</definedName>
    <definedName name="AprilD" localSheetId="1">#REF!</definedName>
    <definedName name="AprilD" localSheetId="3">#REF!</definedName>
    <definedName name="AprilD" localSheetId="9">#REF!</definedName>
    <definedName name="AprilD" localSheetId="15">#REF!</definedName>
    <definedName name="AprilD">#REF!</definedName>
    <definedName name="AprilL" localSheetId="1">#REF!</definedName>
    <definedName name="AprilL" localSheetId="3">#REF!</definedName>
    <definedName name="AprilL" localSheetId="9">#REF!</definedName>
    <definedName name="AprilL" localSheetId="15">#REF!</definedName>
    <definedName name="AprilL">#REF!</definedName>
    <definedName name="aqa" localSheetId="1">BS!aqa</definedName>
    <definedName name="aqa" localSheetId="0">#N/A</definedName>
    <definedName name="aqa" localSheetId="3">'Przychody prowizyjne'!aqa</definedName>
    <definedName name="aqa" localSheetId="16">#N/A</definedName>
    <definedName name="aqa">BS!aqa</definedName>
    <definedName name="AS" localSheetId="1">#REF!</definedName>
    <definedName name="AS" localSheetId="3">#REF!</definedName>
    <definedName name="AS" localSheetId="9">#REF!</definedName>
    <definedName name="AS" localSheetId="15">#REF!</definedName>
    <definedName name="AS">#REF!</definedName>
    <definedName name="asdasad" localSheetId="1" hidden="1">#REF!</definedName>
    <definedName name="asdasad" localSheetId="3" hidden="1">#REF!</definedName>
    <definedName name="asdasad" localSheetId="9" hidden="1">#REF!</definedName>
    <definedName name="asdasad" localSheetId="15" hidden="1">#REF!</definedName>
    <definedName name="asdasad" hidden="1">#REF!</definedName>
    <definedName name="ASI" localSheetId="1">#REF!</definedName>
    <definedName name="ASI" localSheetId="3">#REF!</definedName>
    <definedName name="ASI" localSheetId="9">#REF!</definedName>
    <definedName name="ASI" localSheetId="15">#REF!</definedName>
    <definedName name="ASI">#REF!</definedName>
    <definedName name="ASSET2000M" localSheetId="1">#REF!</definedName>
    <definedName name="ASSET2000M" localSheetId="3">#REF!</definedName>
    <definedName name="ASSET2000M" localSheetId="9">#REF!</definedName>
    <definedName name="ASSET2000M" localSheetId="15">#REF!</definedName>
    <definedName name="ASSET2000M">#REF!</definedName>
    <definedName name="ASSET2000Y" localSheetId="1">#REF!</definedName>
    <definedName name="ASSET2000Y" localSheetId="3">#REF!</definedName>
    <definedName name="ASSET2000Y" localSheetId="9">#REF!</definedName>
    <definedName name="ASSET2000Y" localSheetId="15">#REF!</definedName>
    <definedName name="ASSET2000Y">#REF!</definedName>
    <definedName name="ASSET2001M" localSheetId="1">#REF!</definedName>
    <definedName name="ASSET2001M" localSheetId="3">#REF!</definedName>
    <definedName name="ASSET2001M" localSheetId="9">#REF!</definedName>
    <definedName name="ASSET2001M" localSheetId="15">#REF!</definedName>
    <definedName name="ASSET2001M">#REF!</definedName>
    <definedName name="ASSET2001Y" localSheetId="1">#REF!</definedName>
    <definedName name="ASSET2001Y" localSheetId="3">#REF!</definedName>
    <definedName name="ASSET2001Y" localSheetId="9">#REF!</definedName>
    <definedName name="ASSET2001Y" localSheetId="15">#REF!</definedName>
    <definedName name="ASSET2001Y">#REF!</definedName>
    <definedName name="ASSETsamDochody2000M" localSheetId="1">#REF!</definedName>
    <definedName name="ASSETsamDochody2000M" localSheetId="3">#REF!</definedName>
    <definedName name="ASSETsamDochody2000M" localSheetId="9">#REF!</definedName>
    <definedName name="ASSETsamDochody2000M" localSheetId="15">#REF!</definedName>
    <definedName name="ASSETsamDochody2000M">#REF!</definedName>
    <definedName name="ASSETsamDochody2000Y" localSheetId="1">#REF!</definedName>
    <definedName name="ASSETsamDochody2000Y" localSheetId="3">#REF!</definedName>
    <definedName name="ASSETsamDochody2000Y" localSheetId="9">#REF!</definedName>
    <definedName name="ASSETsamDochody2000Y" localSheetId="15">#REF!</definedName>
    <definedName name="ASSETsamDochody2000Y">#REF!</definedName>
    <definedName name="ASSETsamDochody2001M" localSheetId="1">#REF!</definedName>
    <definedName name="ASSETsamDochody2001M" localSheetId="3">#REF!</definedName>
    <definedName name="ASSETsamDochody2001M" localSheetId="9">#REF!</definedName>
    <definedName name="ASSETsamDochody2001M" localSheetId="15">#REF!</definedName>
    <definedName name="ASSETsamDochody2001M">#REF!</definedName>
    <definedName name="ASSETsamDochody2001Y" localSheetId="1">#REF!</definedName>
    <definedName name="ASSETsamDochody2001Y" localSheetId="3">#REF!</definedName>
    <definedName name="ASSETsamDochody2001Y" localSheetId="9">#REF!</definedName>
    <definedName name="ASSETsamDochody2001Y" localSheetId="15">#REF!</definedName>
    <definedName name="ASSETsamDochody2001Y">#REF!</definedName>
    <definedName name="asslet" localSheetId="1">#REF!</definedName>
    <definedName name="asslet" localSheetId="3">#REF!</definedName>
    <definedName name="asslet" localSheetId="9">#REF!</definedName>
    <definedName name="asslet" localSheetId="15">#REF!</definedName>
    <definedName name="asslet">#REF!</definedName>
    <definedName name="assrr" localSheetId="1">#REF!</definedName>
    <definedName name="assrr" localSheetId="3">#REF!</definedName>
    <definedName name="assrr" localSheetId="9">#REF!</definedName>
    <definedName name="assrr" localSheetId="15">#REF!</definedName>
    <definedName name="assrr">#REF!</definedName>
    <definedName name="ATFI2000M" localSheetId="1">#REF!</definedName>
    <definedName name="ATFI2000M" localSheetId="3">#REF!</definedName>
    <definedName name="ATFI2000M" localSheetId="9">#REF!</definedName>
    <definedName name="ATFI2000M" localSheetId="15">#REF!</definedName>
    <definedName name="ATFI2000M">#REF!</definedName>
    <definedName name="ATFI2000Y" localSheetId="1">#REF!</definedName>
    <definedName name="ATFI2000Y" localSheetId="3">#REF!</definedName>
    <definedName name="ATFI2000Y" localSheetId="9">#REF!</definedName>
    <definedName name="ATFI2000Y" localSheetId="15">#REF!</definedName>
    <definedName name="ATFI2000Y">#REF!</definedName>
    <definedName name="ATFI2001M" localSheetId="1">#REF!</definedName>
    <definedName name="ATFI2001M" localSheetId="3">#REF!</definedName>
    <definedName name="ATFI2001M" localSheetId="9">#REF!</definedName>
    <definedName name="ATFI2001M" localSheetId="15">#REF!</definedName>
    <definedName name="ATFI2001M">#REF!</definedName>
    <definedName name="ATFI2001Y" localSheetId="1">#REF!</definedName>
    <definedName name="ATFI2001Y" localSheetId="3">#REF!</definedName>
    <definedName name="ATFI2001Y" localSheetId="9">#REF!</definedName>
    <definedName name="ATFI2001Y" localSheetId="15">#REF!</definedName>
    <definedName name="ATFI2001Y">#REF!</definedName>
    <definedName name="AugustII" localSheetId="1">#REF!</definedName>
    <definedName name="AugustII" localSheetId="3">#REF!</definedName>
    <definedName name="AugustII" localSheetId="9">#REF!</definedName>
    <definedName name="AugustII" localSheetId="15">#REF!</definedName>
    <definedName name="AugustII">#REF!</definedName>
    <definedName name="AugustL" localSheetId="1">#REF!</definedName>
    <definedName name="AugustL" localSheetId="3">#REF!</definedName>
    <definedName name="AugustL" localSheetId="9">#REF!</definedName>
    <definedName name="AugustL" localSheetId="15">#REF!</definedName>
    <definedName name="AugustL">#REF!</definedName>
    <definedName name="av" localSheetId="1">#REF!</definedName>
    <definedName name="av" localSheetId="3">#REF!</definedName>
    <definedName name="av" localSheetId="9">#REF!</definedName>
    <definedName name="av" localSheetId="15">#REF!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6"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hidden="1">{"'BZ SA P&amp;l (fORECAST)'!$A$1:$BR$26"}</definedName>
    <definedName name="BAMC2001Y" localSheetId="1">#REF!</definedName>
    <definedName name="BAMC2001Y" localSheetId="3">#REF!</definedName>
    <definedName name="BAMC2001Y" localSheetId="9">#REF!</definedName>
    <definedName name="BAMC2001Y" localSheetId="15">#REF!</definedName>
    <definedName name="BAMC2001Y">#REF!</definedName>
    <definedName name="BAMC2003M" localSheetId="1">#REF!</definedName>
    <definedName name="BAMC2003M" localSheetId="3">#REF!</definedName>
    <definedName name="BAMC2003M" localSheetId="9">#REF!</definedName>
    <definedName name="BAMC2003M" localSheetId="15">#REF!</definedName>
    <definedName name="BAMC2003M">#REF!</definedName>
    <definedName name="BAMC2003Y" localSheetId="1">#REF!</definedName>
    <definedName name="BAMC2003Y" localSheetId="3">#REF!</definedName>
    <definedName name="BAMC2003Y" localSheetId="9">#REF!</definedName>
    <definedName name="BAMC2003Y" localSheetId="15">#REF!</definedName>
    <definedName name="BAMC2003Y">#REF!</definedName>
    <definedName name="BAMCcons2003M" localSheetId="1">#REF!</definedName>
    <definedName name="BAMCcons2003M" localSheetId="3">#REF!</definedName>
    <definedName name="BAMCcons2003M" localSheetId="9">#REF!</definedName>
    <definedName name="BAMCcons2003M" localSheetId="15">#REF!</definedName>
    <definedName name="BAMCcons2003M">#REF!</definedName>
    <definedName name="BAMCcons2003Y" localSheetId="1">#REF!</definedName>
    <definedName name="BAMCcons2003Y" localSheetId="3">#REF!</definedName>
    <definedName name="BAMCcons2003Y" localSheetId="9">#REF!</definedName>
    <definedName name="BAMCcons2003Y" localSheetId="15">#REF!</definedName>
    <definedName name="BAMCcons2003Y">#REF!</definedName>
    <definedName name="BAMCDochody2001M" localSheetId="1">#REF!</definedName>
    <definedName name="BAMCDochody2001M" localSheetId="3">#REF!</definedName>
    <definedName name="BAMCDochody2001M" localSheetId="9">#REF!</definedName>
    <definedName name="BAMCDochody2001M" localSheetId="15">#REF!</definedName>
    <definedName name="BAMCDochody2001M">#REF!</definedName>
    <definedName name="BAMCDochody2001Y" localSheetId="1">#REF!</definedName>
    <definedName name="BAMCDochody2001Y" localSheetId="3">#REF!</definedName>
    <definedName name="BAMCDochody2001Y" localSheetId="9">#REF!</definedName>
    <definedName name="BAMCDochody2001Y" localSheetId="15">#REF!</definedName>
    <definedName name="BAMCDochody2001Y">#REF!</definedName>
    <definedName name="bank">[21]nazwy!$D$1:$D$3</definedName>
    <definedName name="BAS2001M" localSheetId="1">#REF!</definedName>
    <definedName name="BAS2001M" localSheetId="3">#REF!</definedName>
    <definedName name="BAS2001M" localSheetId="9">#REF!</definedName>
    <definedName name="BAS2001M" localSheetId="15">#REF!</definedName>
    <definedName name="BAS2001M">#REF!</definedName>
    <definedName name="BAS2001Y" localSheetId="1">#REF!</definedName>
    <definedName name="BAS2001Y" localSheetId="3">#REF!</definedName>
    <definedName name="BAS2001Y" localSheetId="9">#REF!</definedName>
    <definedName name="BAS2001Y" localSheetId="15">#REF!</definedName>
    <definedName name="BAS2001Y">#REF!</definedName>
    <definedName name="BASSET2000M" localSheetId="1">#REF!</definedName>
    <definedName name="BASSET2000M" localSheetId="3">#REF!</definedName>
    <definedName name="BASSET2000M" localSheetId="9">#REF!</definedName>
    <definedName name="BASSET2000M" localSheetId="15">#REF!</definedName>
    <definedName name="BASSET2000M">#REF!</definedName>
    <definedName name="BASSET2000Y" localSheetId="1">#REF!</definedName>
    <definedName name="BASSET2000Y" localSheetId="3">#REF!</definedName>
    <definedName name="BASSET2000Y" localSheetId="9">#REF!</definedName>
    <definedName name="BASSET2000Y" localSheetId="15">#REF!</definedName>
    <definedName name="BASSET2000Y">#REF!</definedName>
    <definedName name="BASSET2001M" localSheetId="1">#REF!</definedName>
    <definedName name="BASSET2001M" localSheetId="3">#REF!</definedName>
    <definedName name="BASSET2001M" localSheetId="9">#REF!</definedName>
    <definedName name="BASSET2001M" localSheetId="15">#REF!</definedName>
    <definedName name="BASSET2001M">#REF!</definedName>
    <definedName name="BASSET2001Y" localSheetId="1">#REF!</definedName>
    <definedName name="BASSET2001Y" localSheetId="3">#REF!</definedName>
    <definedName name="BASSET2001Y" localSheetId="9">#REF!</definedName>
    <definedName name="BASSET2001Y" localSheetId="15">#REF!</definedName>
    <definedName name="BASSET2001Y">#REF!</definedName>
    <definedName name="BASSETsamDochody2001M" localSheetId="1">#REF!</definedName>
    <definedName name="BASSETsamDochody2001M" localSheetId="3">#REF!</definedName>
    <definedName name="BASSETsamDochody2001M" localSheetId="9">#REF!</definedName>
    <definedName name="BASSETsamDochody2001M" localSheetId="15">#REF!</definedName>
    <definedName name="BASSETsamDochody2001M">#REF!</definedName>
    <definedName name="BASSETsamDochody2001Y" localSheetId="1">#REF!</definedName>
    <definedName name="BASSETsamDochody2001Y" localSheetId="3">#REF!</definedName>
    <definedName name="BASSETsamDochody2001Y" localSheetId="9">#REF!</definedName>
    <definedName name="BASSETsamDochody2001Y" localSheetId="15">#REF!</definedName>
    <definedName name="BASSETsamDochody2001Y">#REF!</definedName>
    <definedName name="basubs" localSheetId="1">#REF!</definedName>
    <definedName name="basubs" localSheetId="3">#REF!</definedName>
    <definedName name="basubs" localSheetId="9">#REF!</definedName>
    <definedName name="basubs" localSheetId="15">#REF!</definedName>
    <definedName name="basubs">#REF!</definedName>
    <definedName name="baza_09" localSheetId="1">#REF!</definedName>
    <definedName name="baza_09" localSheetId="3">#REF!</definedName>
    <definedName name="baza_09" localSheetId="9">#REF!</definedName>
    <definedName name="baza_09" localSheetId="15">#REF!</definedName>
    <definedName name="baza_09">#REF!</definedName>
    <definedName name="baza_BZ" localSheetId="1">#REF!</definedName>
    <definedName name="baza_BZ" localSheetId="3">#REF!</definedName>
    <definedName name="baza_BZ" localSheetId="9">#REF!</definedName>
    <definedName name="baza_BZ" localSheetId="15">#REF!</definedName>
    <definedName name="baza_BZ">#REF!</definedName>
    <definedName name="_xlnm.Database" localSheetId="1">#REF!</definedName>
    <definedName name="_xlnm.Database" localSheetId="3">#REF!</definedName>
    <definedName name="_xlnm.Database" localSheetId="9">#REF!</definedName>
    <definedName name="_xlnm.Database" localSheetId="15">#REF!</definedName>
    <definedName name="_xlnm.Database" localSheetId="16">#REF!</definedName>
    <definedName name="_xlnm.Database">#REF!</definedName>
    <definedName name="bb" localSheetId="1">BS!bb</definedName>
    <definedName name="bb" localSheetId="0">#N/A</definedName>
    <definedName name="bb" localSheetId="3">'Przychody prowizyjne'!bb</definedName>
    <definedName name="bb" localSheetId="16">#N/A</definedName>
    <definedName name="bb">BS!bb</definedName>
    <definedName name="bbb" localSheetId="1">BS!bbb</definedName>
    <definedName name="bbb" localSheetId="0">#N/A</definedName>
    <definedName name="bbb" localSheetId="3">'Przychody prowizyjne'!bbb</definedName>
    <definedName name="bbb" localSheetId="16">#N/A</definedName>
    <definedName name="bbb">BS!bbb</definedName>
    <definedName name="bbbb" localSheetId="1">BS!bbbb</definedName>
    <definedName name="bbbb" localSheetId="0">#N/A</definedName>
    <definedName name="bbbb" localSheetId="3">'Przychody prowizyjne'!bbbb</definedName>
    <definedName name="bbbb" localSheetId="16">#N/A</definedName>
    <definedName name="bbbb">BS!bbbb</definedName>
    <definedName name="bbbbb" localSheetId="1">BS!bbbbb</definedName>
    <definedName name="bbbbb" localSheetId="0">#N/A</definedName>
    <definedName name="bbbbb" localSheetId="3">'Przychody prowizyjne'!bbbbb</definedName>
    <definedName name="bbbbb" localSheetId="16">#N/A</definedName>
    <definedName name="bbbbb">BS!bbbbb</definedName>
    <definedName name="BBZWBK2003M" localSheetId="1">#REF!</definedName>
    <definedName name="BBZWBK2003M" localSheetId="3">#REF!</definedName>
    <definedName name="BBZWBK2003M" localSheetId="9">#REF!</definedName>
    <definedName name="BBZWBK2003M" localSheetId="15">#REF!</definedName>
    <definedName name="BBZWBK2003M">#REF!</definedName>
    <definedName name="BBZWBK2003Y" localSheetId="1">#REF!</definedName>
    <definedName name="BBZWBK2003Y" localSheetId="3">#REF!</definedName>
    <definedName name="BBZWBK2003Y" localSheetId="9">#REF!</definedName>
    <definedName name="BBZWBK2003Y" localSheetId="15">#REF!</definedName>
    <definedName name="BBZWBK2003Y">#REF!</definedName>
    <definedName name="bc" localSheetId="1">#REF!</definedName>
    <definedName name="bc" localSheetId="3">#REF!</definedName>
    <definedName name="bc" localSheetId="9">#REF!</definedName>
    <definedName name="bc" localSheetId="15">#REF!</definedName>
    <definedName name="bc">#REF!</definedName>
    <definedName name="BCONSOL2003M" localSheetId="1">#REF!</definedName>
    <definedName name="BCONSOL2003M" localSheetId="3">#REF!</definedName>
    <definedName name="BCONSOL2003M" localSheetId="9">#REF!</definedName>
    <definedName name="BCONSOL2003M" localSheetId="15">#REF!</definedName>
    <definedName name="BCONSOL2003M">#REF!</definedName>
    <definedName name="BCONSOL2003Y" localSheetId="1">#REF!</definedName>
    <definedName name="BCONSOL2003Y" localSheetId="3">#REF!</definedName>
    <definedName name="BCONSOL2003Y" localSheetId="9">#REF!</definedName>
    <definedName name="BCONSOL2003Y" localSheetId="15">#REF!</definedName>
    <definedName name="BCONSOL2003Y">#REF!</definedName>
    <definedName name="BDM2003M" localSheetId="1">#REF!</definedName>
    <definedName name="BDM2003M" localSheetId="3">#REF!</definedName>
    <definedName name="BDM2003M" localSheetId="9">#REF!</definedName>
    <definedName name="BDM2003M" localSheetId="15">#REF!</definedName>
    <definedName name="BDM2003M">#REF!</definedName>
    <definedName name="BDM2003Y" localSheetId="1">#REF!</definedName>
    <definedName name="BDM2003Y" localSheetId="3">#REF!</definedName>
    <definedName name="BDM2003Y" localSheetId="9">#REF!</definedName>
    <definedName name="BDM2003Y" localSheetId="15">#REF!</definedName>
    <definedName name="BDM2003Y">#REF!</definedName>
    <definedName name="BDMDochody2001M" localSheetId="1">#REF!</definedName>
    <definedName name="BDMDochody2001M" localSheetId="3">#REF!</definedName>
    <definedName name="BDMDochody2001M" localSheetId="9">#REF!</definedName>
    <definedName name="BDMDochody2001M" localSheetId="15">#REF!</definedName>
    <definedName name="BDMDochody2001M">#REF!</definedName>
    <definedName name="BDMDochody2001Y" localSheetId="1">#REF!</definedName>
    <definedName name="BDMDochody2001Y" localSheetId="3">#REF!</definedName>
    <definedName name="BDMDochody2001Y" localSheetId="9">#REF!</definedName>
    <definedName name="BDMDochody2001Y" localSheetId="15">#REF!</definedName>
    <definedName name="BDMDochody2001Y">#REF!</definedName>
    <definedName name="BDMDochody2003M" localSheetId="1">#REF!</definedName>
    <definedName name="BDMDochody2003M" localSheetId="3">#REF!</definedName>
    <definedName name="BDMDochody2003M" localSheetId="9">#REF!</definedName>
    <definedName name="BDMDochody2003M" localSheetId="15">#REF!</definedName>
    <definedName name="BDMDochody2003M">#REF!</definedName>
    <definedName name="BDMDochody2003Y" localSheetId="1">#REF!</definedName>
    <definedName name="BDMDochody2003Y" localSheetId="3">#REF!</definedName>
    <definedName name="BDMDochody2003Y" localSheetId="9">#REF!</definedName>
    <definedName name="BDMDochody2003Y" localSheetId="15">#REF!</definedName>
    <definedName name="BDMDochody2003Y">#REF!</definedName>
    <definedName name="BDMfutures2003M" localSheetId="1">#REF!</definedName>
    <definedName name="BDMfutures2003M" localSheetId="3">#REF!</definedName>
    <definedName name="BDMfutures2003M" localSheetId="9">#REF!</definedName>
    <definedName name="BDMfutures2003M" localSheetId="15">#REF!</definedName>
    <definedName name="BDMfutures2003M">#REF!</definedName>
    <definedName name="BDMfutures2003Y" localSheetId="1">#REF!</definedName>
    <definedName name="BDMfutures2003Y" localSheetId="3">#REF!</definedName>
    <definedName name="BDMfutures2003Y" localSheetId="9">#REF!</definedName>
    <definedName name="BDMfutures2003Y" localSheetId="15">#REF!</definedName>
    <definedName name="BDMfutures2003Y">#REF!</definedName>
    <definedName name="BDMobroty2001M" localSheetId="1">#REF!</definedName>
    <definedName name="BDMobroty2001M" localSheetId="3">#REF!</definedName>
    <definedName name="BDMobroty2001M" localSheetId="9">#REF!</definedName>
    <definedName name="BDMobroty2001M" localSheetId="15">#REF!</definedName>
    <definedName name="BDMobroty2001M">#REF!</definedName>
    <definedName name="BDMobroty2001Y" localSheetId="1">#REF!</definedName>
    <definedName name="BDMobroty2001Y" localSheetId="3">#REF!</definedName>
    <definedName name="BDMobroty2001Y" localSheetId="9">#REF!</definedName>
    <definedName name="BDMobroty2001Y" localSheetId="15">#REF!</definedName>
    <definedName name="BDMobroty2001Y">#REF!</definedName>
    <definedName name="BDMobroty2003M" localSheetId="1">#REF!</definedName>
    <definedName name="BDMobroty2003M" localSheetId="3">#REF!</definedName>
    <definedName name="BDMobroty2003M" localSheetId="9">#REF!</definedName>
    <definedName name="BDMobroty2003M" localSheetId="15">#REF!</definedName>
    <definedName name="BDMobroty2003M">#REF!</definedName>
    <definedName name="BDMobroty2003Y" localSheetId="1">#REF!</definedName>
    <definedName name="BDMobroty2003Y" localSheetId="3">#REF!</definedName>
    <definedName name="BDMobroty2003Y" localSheetId="9">#REF!</definedName>
    <definedName name="BDMobroty2003Y" localSheetId="15">#REF!</definedName>
    <definedName name="BDMobroty2003Y">#REF!</definedName>
    <definedName name="BDMWBK2000M" localSheetId="1">#REF!</definedName>
    <definedName name="BDMWBK2000M" localSheetId="3">#REF!</definedName>
    <definedName name="BDMWBK2000M" localSheetId="9">#REF!</definedName>
    <definedName name="BDMWBK2000M" localSheetId="15">#REF!</definedName>
    <definedName name="BDMWBK2000M">#REF!</definedName>
    <definedName name="BDMWBK2000Y" localSheetId="1">#REF!</definedName>
    <definedName name="BDMWBK2000Y" localSheetId="3">#REF!</definedName>
    <definedName name="BDMWBK2000Y" localSheetId="9">#REF!</definedName>
    <definedName name="BDMWBK2000Y" localSheetId="15">#REF!</definedName>
    <definedName name="BDMWBK2000Y">#REF!</definedName>
    <definedName name="BDMWBK2001M" localSheetId="1">#REF!</definedName>
    <definedName name="BDMWBK2001M" localSheetId="3">#REF!</definedName>
    <definedName name="BDMWBK2001M" localSheetId="9">#REF!</definedName>
    <definedName name="BDMWBK2001M" localSheetId="15">#REF!</definedName>
    <definedName name="BDMWBK2001M">#REF!</definedName>
    <definedName name="BDMWBK2001Y" localSheetId="1">#REF!</definedName>
    <definedName name="BDMWBK2001Y" localSheetId="3">#REF!</definedName>
    <definedName name="BDMWBK2001Y" localSheetId="9">#REF!</definedName>
    <definedName name="BDMWBK2001Y" localSheetId="15">#REF!</definedName>
    <definedName name="BDMWBK2001Y">#REF!</definedName>
    <definedName name="Benefits" localSheetId="1">[19]S.P.27!#REF!</definedName>
    <definedName name="Benefits" localSheetId="3">[19]S.P.27!#REF!</definedName>
    <definedName name="Benefits" localSheetId="9">[19]S.P.27!#REF!</definedName>
    <definedName name="Benefits" localSheetId="15">[19]S.P.27!#REF!</definedName>
    <definedName name="Benefits">[19]S.P.27!#REF!</definedName>
    <definedName name="BFAKTOR2003M" localSheetId="1">#REF!</definedName>
    <definedName name="BFAKTOR2003M" localSheetId="3">#REF!</definedName>
    <definedName name="BFAKTOR2003M" localSheetId="9">#REF!</definedName>
    <definedName name="BFAKTOR2003M" localSheetId="15">#REF!</definedName>
    <definedName name="BFAKTOR2003M">#REF!</definedName>
    <definedName name="BFAKTOR2003Y" localSheetId="1">#REF!</definedName>
    <definedName name="BFAKTOR2003Y" localSheetId="3">#REF!</definedName>
    <definedName name="BFAKTOR2003Y" localSheetId="9">#REF!</definedName>
    <definedName name="BFAKTOR2003Y" localSheetId="15">#REF!</definedName>
    <definedName name="BFAKTOR2003Y">#REF!</definedName>
    <definedName name="BFL2000M" localSheetId="1">#REF!</definedName>
    <definedName name="BFL2000M" localSheetId="3">#REF!</definedName>
    <definedName name="BFL2000M" localSheetId="9">#REF!</definedName>
    <definedName name="BFL2000M" localSheetId="15">#REF!</definedName>
    <definedName name="BFL2000M">#REF!</definedName>
    <definedName name="BFL2000Y" localSheetId="1">#REF!</definedName>
    <definedName name="BFL2000Y" localSheetId="3">#REF!</definedName>
    <definedName name="BFL2000Y" localSheetId="9">#REF!</definedName>
    <definedName name="BFL2000Y" localSheetId="15">#REF!</definedName>
    <definedName name="BFL2000Y">#REF!</definedName>
    <definedName name="BFL2001M" localSheetId="1">#REF!</definedName>
    <definedName name="BFL2001M" localSheetId="3">#REF!</definedName>
    <definedName name="BFL2001M" localSheetId="9">#REF!</definedName>
    <definedName name="BFL2001M" localSheetId="15">#REF!</definedName>
    <definedName name="BFL2001M">#REF!</definedName>
    <definedName name="BFL2001Y" localSheetId="1">#REF!</definedName>
    <definedName name="BFL2001Y" localSheetId="3">#REF!</definedName>
    <definedName name="BFL2001Y" localSheetId="9">#REF!</definedName>
    <definedName name="BFL2001Y" localSheetId="15">#REF!</definedName>
    <definedName name="BFL2001Y">#REF!</definedName>
    <definedName name="BFL2003M" localSheetId="1">#REF!</definedName>
    <definedName name="BFL2003M" localSheetId="3">#REF!</definedName>
    <definedName name="BFL2003M" localSheetId="9">#REF!</definedName>
    <definedName name="BFL2003M" localSheetId="15">#REF!</definedName>
    <definedName name="BFL2003M">#REF!</definedName>
    <definedName name="BFL2003Y" localSheetId="1">#REF!</definedName>
    <definedName name="BFL2003Y" localSheetId="3">#REF!</definedName>
    <definedName name="BFL2003Y" localSheetId="9">#REF!</definedName>
    <definedName name="BFL2003Y" localSheetId="15">#REF!</definedName>
    <definedName name="BFL2003Y">#REF!</definedName>
    <definedName name="BFUND2000M" localSheetId="1">#REF!</definedName>
    <definedName name="BFUND2000M" localSheetId="3">#REF!</definedName>
    <definedName name="BFUND2000M" localSheetId="9">#REF!</definedName>
    <definedName name="BFUND2000M" localSheetId="15">#REF!</definedName>
    <definedName name="BFUND2000M">#REF!</definedName>
    <definedName name="BFUND2000Y" localSheetId="1">#REF!</definedName>
    <definedName name="BFUND2000Y" localSheetId="3">#REF!</definedName>
    <definedName name="BFUND2000Y" localSheetId="9">#REF!</definedName>
    <definedName name="BFUND2000Y" localSheetId="15">#REF!</definedName>
    <definedName name="BFUND2000Y">#REF!</definedName>
    <definedName name="BFUND2001M" localSheetId="1">#REF!</definedName>
    <definedName name="BFUND2001M" localSheetId="3">#REF!</definedName>
    <definedName name="BFUND2001M" localSheetId="9">#REF!</definedName>
    <definedName name="BFUND2001M" localSheetId="15">#REF!</definedName>
    <definedName name="BFUND2001M">#REF!</definedName>
    <definedName name="BFUND2001Y" localSheetId="1">#REF!</definedName>
    <definedName name="BFUND2001Y" localSheetId="3">#REF!</definedName>
    <definedName name="BFUND2001Y" localSheetId="9">#REF!</definedName>
    <definedName name="BFUND2001Y" localSheetId="15">#REF!</definedName>
    <definedName name="BFUND2001Y">#REF!</definedName>
    <definedName name="BFUND2003M" localSheetId="1">#REF!</definedName>
    <definedName name="BFUND2003M" localSheetId="3">#REF!</definedName>
    <definedName name="BFUND2003M" localSheetId="9">#REF!</definedName>
    <definedName name="BFUND2003M" localSheetId="15">#REF!</definedName>
    <definedName name="BFUND2003M">#REF!</definedName>
    <definedName name="BFUND2003Y" localSheetId="1">#REF!</definedName>
    <definedName name="BFUND2003Y" localSheetId="3">#REF!</definedName>
    <definedName name="BFUND2003Y" localSheetId="9">#REF!</definedName>
    <definedName name="BFUND2003Y" localSheetId="15">#REF!</definedName>
    <definedName name="BFUND2003Y">#REF!</definedName>
    <definedName name="BGBH2000M" localSheetId="1">#REF!</definedName>
    <definedName name="BGBH2000M" localSheetId="3">#REF!</definedName>
    <definedName name="BGBH2000M" localSheetId="9">#REF!</definedName>
    <definedName name="BGBH2000M" localSheetId="15">#REF!</definedName>
    <definedName name="BGBH2000M">#REF!</definedName>
    <definedName name="BGBH2000Y" localSheetId="1">#REF!</definedName>
    <definedName name="BGBH2000Y" localSheetId="3">#REF!</definedName>
    <definedName name="BGBH2000Y" localSheetId="9">#REF!</definedName>
    <definedName name="BGBH2000Y" localSheetId="15">#REF!</definedName>
    <definedName name="BGBH2000Y">#REF!</definedName>
    <definedName name="BGBH2001M" localSheetId="1">#REF!</definedName>
    <definedName name="BGBH2001M" localSheetId="3">#REF!</definedName>
    <definedName name="BGBH2001M" localSheetId="9">#REF!</definedName>
    <definedName name="BGBH2001M" localSheetId="15">#REF!</definedName>
    <definedName name="BGBH2001M">#REF!</definedName>
    <definedName name="BGBH2001Y" localSheetId="1">#REF!</definedName>
    <definedName name="BGBH2001Y" localSheetId="3">#REF!</definedName>
    <definedName name="BGBH2001Y" localSheetId="9">#REF!</definedName>
    <definedName name="BGBH2001Y" localSheetId="15">#REF!</definedName>
    <definedName name="BGBH2001Y">#REF!</definedName>
    <definedName name="BGrupa2000M" localSheetId="1">#REF!</definedName>
    <definedName name="BGrupa2000M" localSheetId="3">#REF!</definedName>
    <definedName name="BGrupa2000M" localSheetId="9">#REF!</definedName>
    <definedName name="BGrupa2000M" localSheetId="15">#REF!</definedName>
    <definedName name="BGrupa2000M">#REF!</definedName>
    <definedName name="BGrupa2000Y" localSheetId="1">#REF!</definedName>
    <definedName name="BGrupa2000Y" localSheetId="3">#REF!</definedName>
    <definedName name="BGrupa2000Y" localSheetId="9">#REF!</definedName>
    <definedName name="BGrupa2000Y" localSheetId="15">#REF!</definedName>
    <definedName name="BGrupa2000Y">#REF!</definedName>
    <definedName name="BGrupa2001M" localSheetId="1">#REF!</definedName>
    <definedName name="BGrupa2001M" localSheetId="3">#REF!</definedName>
    <definedName name="BGrupa2001M" localSheetId="9">#REF!</definedName>
    <definedName name="BGrupa2001M" localSheetId="15">#REF!</definedName>
    <definedName name="BGrupa2001M">#REF!</definedName>
    <definedName name="BGrupa2001Y" localSheetId="1">#REF!</definedName>
    <definedName name="BGrupa2001Y" localSheetId="3">#REF!</definedName>
    <definedName name="BGrupa2001Y" localSheetId="9">#REF!</definedName>
    <definedName name="BGrupa2001Y" localSheetId="15">#REF!</definedName>
    <definedName name="BGrupa2001Y">#REF!</definedName>
    <definedName name="bhjbvgh">#N/A</definedName>
    <definedName name="bilans" localSheetId="1">{"'BZ SA P&amp;l (fORECAST)'!$A$1:$BR$26"}</definedName>
    <definedName name="bilans" localSheetId="0">{"'BZ SA P&amp;l (fORECAST)'!$A$1:$BR$26"}</definedName>
    <definedName name="bilans">{"'BZ SA P&amp;l (fORECAST)'!$A$1:$BR$26"}</definedName>
    <definedName name="Bilans_AIB" localSheetId="1">#REF!</definedName>
    <definedName name="Bilans_AIB" localSheetId="3">#REF!</definedName>
    <definedName name="Bilans_AIB" localSheetId="9">#REF!</definedName>
    <definedName name="Bilans_AIB" localSheetId="15">#REF!</definedName>
    <definedName name="Bilans_AIB" localSheetId="16">#REF!</definedName>
    <definedName name="Bilans_AIB">#REF!</definedName>
    <definedName name="Bilans_KPWiG" localSheetId="16">[22]lista!$H$2:$H$18</definedName>
    <definedName name="Bilans_KPWiG">[22]lista!$H$2:$H$18</definedName>
    <definedName name="Bilans_skons" localSheetId="1">#REF!</definedName>
    <definedName name="Bilans_skons" localSheetId="3">#REF!</definedName>
    <definedName name="Bilans_skons" localSheetId="9">#REF!</definedName>
    <definedName name="Bilans_skons" localSheetId="15">#REF!</definedName>
    <definedName name="Bilans_skons" localSheetId="16">#REF!</definedName>
    <definedName name="Bilans_skons">#REF!</definedName>
    <definedName name="Bilans_zarzadcza" localSheetId="16">[22]lista!$F$2:$F$19</definedName>
    <definedName name="Bilans_zarzadcza">[22]lista!$F$2:$F$19</definedName>
    <definedName name="bilansseg0309" localSheetId="1">#REF!</definedName>
    <definedName name="bilansseg0309" localSheetId="3">#REF!</definedName>
    <definedName name="bilansseg0309" localSheetId="9">#REF!</definedName>
    <definedName name="bilansseg0309" localSheetId="15">#REF!</definedName>
    <definedName name="bilansseg0309">#REF!</definedName>
    <definedName name="billsff" localSheetId="1">#REF!</definedName>
    <definedName name="billsff" localSheetId="3">#REF!</definedName>
    <definedName name="billsff" localSheetId="9">#REF!</definedName>
    <definedName name="billsff" localSheetId="15">#REF!</definedName>
    <definedName name="billsff">#REF!</definedName>
    <definedName name="BINWESTYCJE2003M" localSheetId="1">#REF!</definedName>
    <definedName name="BINWESTYCJE2003M" localSheetId="3">#REF!</definedName>
    <definedName name="BINWESTYCJE2003M" localSheetId="9">#REF!</definedName>
    <definedName name="BINWESTYCJE2003M" localSheetId="15">#REF!</definedName>
    <definedName name="BINWESTYCJE2003M">#REF!</definedName>
    <definedName name="BINWESTYCJE2003Y" localSheetId="1">#REF!</definedName>
    <definedName name="BINWESTYCJE2003Y" localSheetId="3">#REF!</definedName>
    <definedName name="BINWESTYCJE2003Y" localSheetId="9">#REF!</definedName>
    <definedName name="BINWESTYCJE2003Y" localSheetId="15">#REF!</definedName>
    <definedName name="BINWESTYCJE2003Y">#REF!</definedName>
    <definedName name="BKOMAND2003M" localSheetId="1">#REF!</definedName>
    <definedName name="BKOMAND2003M" localSheetId="3">#REF!</definedName>
    <definedName name="BKOMAND2003M" localSheetId="9">#REF!</definedName>
    <definedName name="BKOMAND2003M" localSheetId="15">#REF!</definedName>
    <definedName name="BKOMAND2003M">#REF!</definedName>
    <definedName name="BKOMAND2003Y" localSheetId="1">#REF!</definedName>
    <definedName name="BKOMAND2003Y" localSheetId="3">#REF!</definedName>
    <definedName name="BKOMAND2003Y" localSheetId="9">#REF!</definedName>
    <definedName name="BKOMAND2003Y" localSheetId="15">#REF!</definedName>
    <definedName name="BKOMAND2003Y">#REF!</definedName>
    <definedName name="BKONSOL2000M" localSheetId="1">#REF!</definedName>
    <definedName name="BKONSOL2000M" localSheetId="3">#REF!</definedName>
    <definedName name="BKONSOL2000M" localSheetId="9">#REF!</definedName>
    <definedName name="BKONSOL2000M" localSheetId="15">#REF!</definedName>
    <definedName name="BKONSOL2000M">#REF!</definedName>
    <definedName name="BKONSOL2000Y" localSheetId="1">#REF!</definedName>
    <definedName name="BKONSOL2000Y" localSheetId="3">#REF!</definedName>
    <definedName name="BKONSOL2000Y" localSheetId="9">#REF!</definedName>
    <definedName name="BKONSOL2000Y" localSheetId="15">#REF!</definedName>
    <definedName name="BKONSOL2000Y">#REF!</definedName>
    <definedName name="BKONSOL2001M" localSheetId="1">#REF!</definedName>
    <definedName name="BKONSOL2001M" localSheetId="3">#REF!</definedName>
    <definedName name="BKONSOL2001M" localSheetId="9">#REF!</definedName>
    <definedName name="BKONSOL2001M" localSheetId="15">#REF!</definedName>
    <definedName name="BKONSOL2001M">#REF!</definedName>
    <definedName name="BKONSOL2001Y" localSheetId="1">#REF!</definedName>
    <definedName name="BKONSOL2001Y" localSheetId="3">#REF!</definedName>
    <definedName name="BKONSOL2001Y" localSheetId="9">#REF!</definedName>
    <definedName name="BKONSOL2001Y" localSheetId="15">#REF!</definedName>
    <definedName name="BKONSOL2001Y">#REF!</definedName>
    <definedName name="BLEASING2003M" localSheetId="1">#REF!</definedName>
    <definedName name="BLEASING2003M" localSheetId="3">#REF!</definedName>
    <definedName name="BLEASING2003M" localSheetId="9">#REF!</definedName>
    <definedName name="BLEASING2003M" localSheetId="15">#REF!</definedName>
    <definedName name="BLEASING2003M">#REF!</definedName>
    <definedName name="BLEASING2003Y" localSheetId="1">#REF!</definedName>
    <definedName name="BLEASING2003Y" localSheetId="3">#REF!</definedName>
    <definedName name="BLEASING2003Y" localSheetId="9">#REF!</definedName>
    <definedName name="BLEASING2003Y" localSheetId="15">#REF!</definedName>
    <definedName name="BLEASING2003Y">#REF!</definedName>
    <definedName name="BNIERUCHOMOŚCI2000M" localSheetId="1">#REF!</definedName>
    <definedName name="BNIERUCHOMOŚCI2000M" localSheetId="3">#REF!</definedName>
    <definedName name="BNIERUCHOMOŚCI2000M" localSheetId="9">#REF!</definedName>
    <definedName name="BNIERUCHOMOŚCI2000M" localSheetId="15">#REF!</definedName>
    <definedName name="BNIERUCHOMOŚCI2000M">#REF!</definedName>
    <definedName name="BNIERUCHOMOŚCI2000Y" localSheetId="1">#REF!</definedName>
    <definedName name="BNIERUCHOMOŚCI2000Y" localSheetId="3">#REF!</definedName>
    <definedName name="BNIERUCHOMOŚCI2000Y" localSheetId="9">#REF!</definedName>
    <definedName name="BNIERUCHOMOŚCI2000Y" localSheetId="15">#REF!</definedName>
    <definedName name="BNIERUCHOMOŚCI2000Y">#REF!</definedName>
    <definedName name="BNIERUCHOMOŚCI2001M" localSheetId="1">#REF!</definedName>
    <definedName name="BNIERUCHOMOŚCI2001M" localSheetId="3">#REF!</definedName>
    <definedName name="BNIERUCHOMOŚCI2001M" localSheetId="9">#REF!</definedName>
    <definedName name="BNIERUCHOMOŚCI2001M" localSheetId="15">#REF!</definedName>
    <definedName name="BNIERUCHOMOŚCI2001M">#REF!</definedName>
    <definedName name="BNIERUCHOMOŚCI2001Y" localSheetId="1">#REF!</definedName>
    <definedName name="BNIERUCHOMOŚCI2001Y" localSheetId="3">#REF!</definedName>
    <definedName name="BNIERUCHOMOŚCI2001Y" localSheetId="9">#REF!</definedName>
    <definedName name="BNIERUCHOMOŚCI2001Y" localSheetId="15">#REF!</definedName>
    <definedName name="BNIERUCHOMOŚCI2001Y">#REF!</definedName>
    <definedName name="BNIERUCHOMOŚCI2003M" localSheetId="1">#REF!</definedName>
    <definedName name="BNIERUCHOMOŚCI2003M" localSheetId="3">#REF!</definedName>
    <definedName name="BNIERUCHOMOŚCI2003M" localSheetId="9">#REF!</definedName>
    <definedName name="BNIERUCHOMOŚCI2003M" localSheetId="15">#REF!</definedName>
    <definedName name="BNIERUCHOMOŚCI2003M">#REF!</definedName>
    <definedName name="BNIERUCHOMOŚCI2003Y" localSheetId="1">#REF!</definedName>
    <definedName name="BNIERUCHOMOŚCI2003Y" localSheetId="3">#REF!</definedName>
    <definedName name="BNIERUCHOMOŚCI2003Y" localSheetId="9">#REF!</definedName>
    <definedName name="BNIERUCHOMOŚCI2003Y" localSheetId="15">#REF!</definedName>
    <definedName name="BNIERUCHOMOŚCI2003Y">#REF!</definedName>
    <definedName name="bonds10" localSheetId="1">[19]S.P.3!#REF!</definedName>
    <definedName name="bonds10" localSheetId="3">[19]S.P.3!#REF!</definedName>
    <definedName name="bonds10" localSheetId="9">[19]S.P.3!#REF!</definedName>
    <definedName name="bonds10" localSheetId="15">[19]S.P.3!#REF!</definedName>
    <definedName name="bonds10">[19]S.P.3!#REF!</definedName>
    <definedName name="bonds20" localSheetId="1">[19]S.P.2!#REF!</definedName>
    <definedName name="bonds20" localSheetId="3">[19]S.P.2!#REF!</definedName>
    <definedName name="bonds20" localSheetId="9">[19]S.P.2!#REF!</definedName>
    <definedName name="bonds20" localSheetId="15">[19]S.P.2!#REF!</definedName>
    <definedName name="bonds20">[19]S.P.2!#REF!</definedName>
    <definedName name="BONY_dt" localSheetId="1">#REF!</definedName>
    <definedName name="BONY_dt" localSheetId="3">#REF!</definedName>
    <definedName name="BONY_dt" localSheetId="9">#REF!</definedName>
    <definedName name="BONY_dt" localSheetId="15">#REF!</definedName>
    <definedName name="BONY_dt">#REF!</definedName>
    <definedName name="BONY_dw" localSheetId="1">#REF!</definedName>
    <definedName name="BONY_dw" localSheetId="3">#REF!</definedName>
    <definedName name="BONY_dw" localSheetId="9">#REF!</definedName>
    <definedName name="BONY_dw" localSheetId="15">#REF!</definedName>
    <definedName name="BONY_dw">#REF!</definedName>
    <definedName name="BORG_L2003M" localSheetId="1">#REF!</definedName>
    <definedName name="BORG_L2003M" localSheetId="3">#REF!</definedName>
    <definedName name="BORG_L2003M" localSheetId="9">#REF!</definedName>
    <definedName name="BORG_L2003M" localSheetId="15">#REF!</definedName>
    <definedName name="BORG_L2003M">#REF!</definedName>
    <definedName name="BORG_L2003Y" localSheetId="1">#REF!</definedName>
    <definedName name="BORG_L2003Y" localSheetId="3">#REF!</definedName>
    <definedName name="BORG_L2003Y" localSheetId="9">#REF!</definedName>
    <definedName name="BORG_L2003Y" localSheetId="15">#REF!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#REF!</definedName>
    <definedName name="BPOLSOFT2000M" localSheetId="3">#REF!</definedName>
    <definedName name="BPOLSOFT2000M" localSheetId="9">#REF!</definedName>
    <definedName name="BPOLSOFT2000M" localSheetId="15">#REF!</definedName>
    <definedName name="BPOLSOFT2000M">#REF!</definedName>
    <definedName name="BPOLSOFT2000Y" localSheetId="1">#REF!</definedName>
    <definedName name="BPOLSOFT2000Y" localSheetId="3">#REF!</definedName>
    <definedName name="BPOLSOFT2000Y" localSheetId="9">#REF!</definedName>
    <definedName name="BPOLSOFT2000Y" localSheetId="15">#REF!</definedName>
    <definedName name="BPOLSOFT2000Y">#REF!</definedName>
    <definedName name="BPOLSOFT2001M" localSheetId="1">#REF!</definedName>
    <definedName name="BPOLSOFT2001M" localSheetId="3">#REF!</definedName>
    <definedName name="BPOLSOFT2001M" localSheetId="9">#REF!</definedName>
    <definedName name="BPOLSOFT2001M" localSheetId="15">#REF!</definedName>
    <definedName name="BPOLSOFT2001M">#REF!</definedName>
    <definedName name="BPOLSOFT2001Y" localSheetId="1">#REF!</definedName>
    <definedName name="BPOLSOFT2001Y" localSheetId="3">#REF!</definedName>
    <definedName name="BPOLSOFT2001Y" localSheetId="9">#REF!</definedName>
    <definedName name="BPOLSOFT2001Y" localSheetId="15">#REF!</definedName>
    <definedName name="BPOLSOFT2001Y">#REF!</definedName>
    <definedName name="BPOLSOFT2003M" localSheetId="1">#REF!</definedName>
    <definedName name="BPOLSOFT2003M" localSheetId="3">#REF!</definedName>
    <definedName name="BPOLSOFT2003M" localSheetId="9">#REF!</definedName>
    <definedName name="BPOLSOFT2003M" localSheetId="15">#REF!</definedName>
    <definedName name="BPOLSOFT2003M">#REF!</definedName>
    <definedName name="BPOLSOFT2003Y" localSheetId="1">#REF!</definedName>
    <definedName name="BPOLSOFT2003Y" localSheetId="3">#REF!</definedName>
    <definedName name="BPOLSOFT2003Y" localSheetId="9">#REF!</definedName>
    <definedName name="BPOLSOFT2003Y" localSheetId="15">#REF!</definedName>
    <definedName name="BPOLSOFT2003Y">#REF!</definedName>
    <definedName name="BPOLSOFTDochody2001M" localSheetId="1">#REF!</definedName>
    <definedName name="BPOLSOFTDochody2001M" localSheetId="3">#REF!</definedName>
    <definedName name="BPOLSOFTDochody2001M" localSheetId="9">#REF!</definedName>
    <definedName name="BPOLSOFTDochody2001M" localSheetId="15">#REF!</definedName>
    <definedName name="BPOLSOFTDochody2001M">#REF!</definedName>
    <definedName name="BPOLSOFTDochody2001Y" localSheetId="1">#REF!</definedName>
    <definedName name="BPOLSOFTDochody2001Y" localSheetId="3">#REF!</definedName>
    <definedName name="BPOLSOFTDochody2001Y" localSheetId="9">#REF!</definedName>
    <definedName name="BPOLSOFTDochody2001Y" localSheetId="15">#REF!</definedName>
    <definedName name="BPOLSOFTDochody2001Y">#REF!</definedName>
    <definedName name="Branza" localSheetId="1">#REF!</definedName>
    <definedName name="Branza" localSheetId="3">#REF!</definedName>
    <definedName name="Branza" localSheetId="9">#REF!</definedName>
    <definedName name="Branza" localSheetId="15">#REF!</definedName>
    <definedName name="Branza" localSheetId="16">#REF!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6">#N/A</definedName>
    <definedName name="broker">BS!broker</definedName>
    <definedName name="BS" localSheetId="1">#REF!</definedName>
    <definedName name="BS" localSheetId="3">#REF!</definedName>
    <definedName name="BS" localSheetId="9">#REF!</definedName>
    <definedName name="BS" localSheetId="15">#REF!</definedName>
    <definedName name="BS">#REF!</definedName>
    <definedName name="BS_2" localSheetId="1">BS!$C$1:$D$50</definedName>
    <definedName name="BS_2" localSheetId="3">#REF!</definedName>
    <definedName name="BS_2" localSheetId="9">#REF!</definedName>
    <definedName name="BS_2" localSheetId="15">#REF!</definedName>
    <definedName name="BS_2" localSheetId="16">#REF!</definedName>
    <definedName name="BS_2">#REF!</definedName>
    <definedName name="BS_Bank" localSheetId="1">#REF!</definedName>
    <definedName name="BS_Bank" localSheetId="3">#REF!</definedName>
    <definedName name="BS_Bank" localSheetId="9">#REF!</definedName>
    <definedName name="BS_Bank" localSheetId="15">#REF!</definedName>
    <definedName name="BS_Bank" localSheetId="16">#REF!</definedName>
    <definedName name="BS_Bank">#REF!</definedName>
    <definedName name="BS_FX_DUBLIN_i" localSheetId="1">#REF!</definedName>
    <definedName name="BS_FX_DUBLIN_i" localSheetId="3">#REF!</definedName>
    <definedName name="BS_FX_DUBLIN_i" localSheetId="9">#REF!</definedName>
    <definedName name="BS_FX_DUBLIN_i" localSheetId="15">#REF!</definedName>
    <definedName name="BS_FX_DUBLIN_i">#REF!</definedName>
    <definedName name="BS_irs_cost_DUBLIN" localSheetId="1">#REF!</definedName>
    <definedName name="BS_irs_cost_DUBLIN" localSheetId="3">#REF!</definedName>
    <definedName name="BS_irs_cost_DUBLIN" localSheetId="9">#REF!</definedName>
    <definedName name="BS_irs_cost_DUBLIN" localSheetId="15">#REF!</definedName>
    <definedName name="BS_irs_cost_DUBLIN">#REF!</definedName>
    <definedName name="BS000_Norm._ostroż." localSheetId="1">#REF!</definedName>
    <definedName name="BS000_Norm._ostroż." localSheetId="3">#REF!</definedName>
    <definedName name="BS000_Norm._ostroż." localSheetId="9">#REF!</definedName>
    <definedName name="BS000_Norm._ostroż." localSheetId="15">#REF!</definedName>
    <definedName name="BS000_Norm._ostroż.">#REF!</definedName>
    <definedName name="BS001_podm._powiąz." localSheetId="1">#REF!</definedName>
    <definedName name="BS001_podm._powiąz." localSheetId="3">#REF!</definedName>
    <definedName name="BS001_podm._powiąz." localSheetId="9">#REF!</definedName>
    <definedName name="BS001_podm._powiąz." localSheetId="15">#REF!</definedName>
    <definedName name="BS001_podm._powiąz." localSheetId="16">#REF!</definedName>
    <definedName name="BS001_podm._powiąz.">#REF!</definedName>
    <definedName name="BTFI2001M" localSheetId="1">#REF!</definedName>
    <definedName name="BTFI2001M" localSheetId="3">#REF!</definedName>
    <definedName name="BTFI2001M" localSheetId="9">#REF!</definedName>
    <definedName name="BTFI2001M" localSheetId="15">#REF!</definedName>
    <definedName name="BTFI2001M">#REF!</definedName>
    <definedName name="BTFI2001Y" localSheetId="1">#REF!</definedName>
    <definedName name="BTFI2001Y" localSheetId="3">#REF!</definedName>
    <definedName name="BTFI2001Y" localSheetId="9">#REF!</definedName>
    <definedName name="BTFI2001Y" localSheetId="15">#REF!</definedName>
    <definedName name="BTFI2001Y">#REF!</definedName>
    <definedName name="BTFI2003M" localSheetId="1">#REF!</definedName>
    <definedName name="BTFI2003M" localSheetId="3">#REF!</definedName>
    <definedName name="BTFI2003M" localSheetId="9">#REF!</definedName>
    <definedName name="BTFI2003M" localSheetId="15">#REF!</definedName>
    <definedName name="BTFI2003M">#REF!</definedName>
    <definedName name="BTFI2003Y" localSheetId="1">#REF!</definedName>
    <definedName name="BTFI2003Y" localSheetId="3">#REF!</definedName>
    <definedName name="BTFI2003Y" localSheetId="9">#REF!</definedName>
    <definedName name="BTFI2003Y" localSheetId="15">#REF!</definedName>
    <definedName name="BTFI2003Y">#REF!</definedName>
    <definedName name="BTFIDochody2001M" localSheetId="1">#REF!</definedName>
    <definedName name="BTFIDochody2001M" localSheetId="3">#REF!</definedName>
    <definedName name="BTFIDochody2001M" localSheetId="9">#REF!</definedName>
    <definedName name="BTFIDochody2001M" localSheetId="15">#REF!</definedName>
    <definedName name="BTFIDochody2001M">#REF!</definedName>
    <definedName name="BTFIDochody2001Y" localSheetId="1">#REF!</definedName>
    <definedName name="BTFIDochody2001Y" localSheetId="3">#REF!</definedName>
    <definedName name="BTFIDochody2001Y" localSheetId="9">#REF!</definedName>
    <definedName name="BTFIDochody2001Y" localSheetId="15">#REF!</definedName>
    <definedName name="BTFIDochody2001Y">#REF!</definedName>
    <definedName name="bubu">[24]Otwórz!$D$3:$D$3</definedName>
    <definedName name="bvwtywywww">#N/A</definedName>
    <definedName name="BWBK2000M" localSheetId="1">#REF!</definedName>
    <definedName name="BWBK2000M" localSheetId="3">#REF!</definedName>
    <definedName name="BWBK2000M" localSheetId="9">#REF!</definedName>
    <definedName name="BWBK2000M" localSheetId="15">#REF!</definedName>
    <definedName name="BWBK2000M">#REF!</definedName>
    <definedName name="BWBK2000Y" localSheetId="1">#REF!</definedName>
    <definedName name="BWBK2000Y" localSheetId="3">#REF!</definedName>
    <definedName name="BWBK2000Y" localSheetId="9">#REF!</definedName>
    <definedName name="BWBK2000Y" localSheetId="15">#REF!</definedName>
    <definedName name="BWBK2000Y">#REF!</definedName>
    <definedName name="BWBK2001M" localSheetId="1">#REF!</definedName>
    <definedName name="BWBK2001M" localSheetId="3">#REF!</definedName>
    <definedName name="BWBK2001M" localSheetId="9">#REF!</definedName>
    <definedName name="BWBK2001M" localSheetId="15">#REF!</definedName>
    <definedName name="BWBK2001M">#REF!</definedName>
    <definedName name="BWBK2001Y" localSheetId="1">#REF!</definedName>
    <definedName name="BWBK2001Y" localSheetId="3">#REF!</definedName>
    <definedName name="BWBK2001Y" localSheetId="9">#REF!</definedName>
    <definedName name="BWBK2001Y" localSheetId="15">#REF!</definedName>
    <definedName name="BWBK2001Y">#REF!</definedName>
    <definedName name="BWBKCU2000M" localSheetId="1">#REF!</definedName>
    <definedName name="BWBKCU2000M" localSheetId="3">#REF!</definedName>
    <definedName name="BWBKCU2000M" localSheetId="9">#REF!</definedName>
    <definedName name="BWBKCU2000M" localSheetId="15">#REF!</definedName>
    <definedName name="BWBKCU2000M">#REF!</definedName>
    <definedName name="BWBKCU2000Y" localSheetId="1">#REF!</definedName>
    <definedName name="BWBKCU2000Y" localSheetId="3">#REF!</definedName>
    <definedName name="BWBKCU2000Y" localSheetId="9">#REF!</definedName>
    <definedName name="BWBKCU2000Y" localSheetId="15">#REF!</definedName>
    <definedName name="BWBKCU2000Y">#REF!</definedName>
    <definedName name="BWBKCU2001M" localSheetId="1">#REF!</definedName>
    <definedName name="BWBKCU2001M" localSheetId="3">#REF!</definedName>
    <definedName name="BWBKCU2001M" localSheetId="9">#REF!</definedName>
    <definedName name="BWBKCU2001M" localSheetId="15">#REF!</definedName>
    <definedName name="BWBKCU2001M">#REF!</definedName>
    <definedName name="BWBKCU2001Y" localSheetId="1">#REF!</definedName>
    <definedName name="BWBKCU2001Y" localSheetId="3">#REF!</definedName>
    <definedName name="BWBKCU2001Y" localSheetId="9">#REF!</definedName>
    <definedName name="BWBKCU2001Y" localSheetId="15">#REF!</definedName>
    <definedName name="BWBKCU2001Y">#REF!</definedName>
    <definedName name="BWBKCU2003M" localSheetId="1">#REF!</definedName>
    <definedName name="BWBKCU2003M" localSheetId="3">#REF!</definedName>
    <definedName name="BWBKCU2003M" localSheetId="9">#REF!</definedName>
    <definedName name="BWBKCU2003M" localSheetId="15">#REF!</definedName>
    <definedName name="BWBKCU2003M">#REF!</definedName>
    <definedName name="BWBKCU2003Y" localSheetId="1">#REF!</definedName>
    <definedName name="BWBKCU2003Y" localSheetId="3">#REF!</definedName>
    <definedName name="BWBKCU2003Y" localSheetId="9">#REF!</definedName>
    <definedName name="BWBKCU2003Y" localSheetId="15">#REF!</definedName>
    <definedName name="BWBKCU2003Y">#REF!</definedName>
    <definedName name="bzwbk" localSheetId="1">BS!bzwbk</definedName>
    <definedName name="bzwbk" localSheetId="0">#N/A</definedName>
    <definedName name="bzwbk" localSheetId="3">'Przychody prowizyjne'!bzwbk</definedName>
    <definedName name="bzwbk" localSheetId="16">#N/A</definedName>
    <definedName name="bzwbk">BS!bzwbk</definedName>
    <definedName name="bzwbk1">#N/A</definedName>
    <definedName name="CAI" localSheetId="1">#REF!</definedName>
    <definedName name="CAI" localSheetId="3">#REF!</definedName>
    <definedName name="CAI" localSheetId="9">#REF!</definedName>
    <definedName name="CAI" localSheetId="15">#REF!</definedName>
    <definedName name="CAI">#REF!</definedName>
    <definedName name="Calkowitedochody0309" localSheetId="1">#REF!</definedName>
    <definedName name="Calkowitedochody0309" localSheetId="3">#REF!</definedName>
    <definedName name="Calkowitedochody0309" localSheetId="9">#REF!</definedName>
    <definedName name="Calkowitedochody0309" localSheetId="15">#REF!</definedName>
    <definedName name="Calkowitedochody0309" localSheetId="16">#REF!</definedName>
    <definedName name="Calkowitedochody0309">#REF!</definedName>
    <definedName name="Carlos" localSheetId="1">#REF!</definedName>
    <definedName name="Carlos" localSheetId="3">#REF!</definedName>
    <definedName name="Carlos" localSheetId="9">#REF!</definedName>
    <definedName name="Carlos" localSheetId="15">#REF!</definedName>
    <definedName name="Carlos">#REF!</definedName>
    <definedName name="Cash_components" localSheetId="1">#REF!</definedName>
    <definedName name="Cash_components" localSheetId="3">#REF!</definedName>
    <definedName name="Cash_components" localSheetId="9">#REF!</definedName>
    <definedName name="Cash_components" localSheetId="15">#REF!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6">#N/A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6"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#REF!</definedName>
    <definedName name="centrala_baza" localSheetId="3">#REF!</definedName>
    <definedName name="centrala_baza" localSheetId="9">#REF!</definedName>
    <definedName name="centrala_baza" localSheetId="15">#REF!</definedName>
    <definedName name="centrala_baza">#REF!</definedName>
    <definedName name="CF_13" localSheetId="1">#REF!</definedName>
    <definedName name="CF_13" localSheetId="3">#REF!</definedName>
    <definedName name="CF_13" localSheetId="9">#REF!</definedName>
    <definedName name="CF_13" localSheetId="15">#REF!</definedName>
    <definedName name="CF_13">#REF!</definedName>
    <definedName name="CF_7" localSheetId="1">#REF!</definedName>
    <definedName name="CF_7" localSheetId="3">#REF!</definedName>
    <definedName name="CF_7" localSheetId="9">#REF!</definedName>
    <definedName name="CF_7" localSheetId="15">#REF!</definedName>
    <definedName name="CF_7" localSheetId="16">#REF!</definedName>
    <definedName name="CF_7">#REF!</definedName>
    <definedName name="CF_dod" localSheetId="1">#REF!</definedName>
    <definedName name="CF_dod" localSheetId="3">#REF!</definedName>
    <definedName name="CF_dod" localSheetId="9">#REF!</definedName>
    <definedName name="CF_dod" localSheetId="15">#REF!</definedName>
    <definedName name="CF_dod">#REF!</definedName>
    <definedName name="cgbbk" localSheetId="1">#REF!</definedName>
    <definedName name="cgbbk" localSheetId="3">#REF!</definedName>
    <definedName name="cgbbk" localSheetId="9">#REF!</definedName>
    <definedName name="cgbbk" localSheetId="15">#REF!</definedName>
    <definedName name="cgbbk">#REF!</definedName>
    <definedName name="cgbcost" localSheetId="1">#REF!</definedName>
    <definedName name="cgbcost" localSheetId="3">#REF!</definedName>
    <definedName name="cgbcost" localSheetId="9">#REF!</definedName>
    <definedName name="cgbcost" localSheetId="15">#REF!</definedName>
    <definedName name="cgbcost">#REF!</definedName>
    <definedName name="cgbdisc" localSheetId="1">#REF!</definedName>
    <definedName name="cgbdisc" localSheetId="3">#REF!</definedName>
    <definedName name="cgbdisc" localSheetId="9">#REF!</definedName>
    <definedName name="cgbdisc" localSheetId="15">#REF!</definedName>
    <definedName name="cgbdisc">#REF!</definedName>
    <definedName name="cgbmk" localSheetId="1">#REF!</definedName>
    <definedName name="cgbmk" localSheetId="3">#REF!</definedName>
    <definedName name="cgbmk" localSheetId="9">#REF!</definedName>
    <definedName name="cgbmk" localSheetId="15">#REF!</definedName>
    <definedName name="cgbmk">#REF!</definedName>
    <definedName name="CHARAKTER_POWIĄZANIA" localSheetId="1">#REF!</definedName>
    <definedName name="CHARAKTER_POWIĄZANIA" localSheetId="3">#REF!</definedName>
    <definedName name="CHARAKTER_POWIĄZANIA" localSheetId="9">#REF!</definedName>
    <definedName name="CHARAKTER_POWIĄZANIA" localSheetId="15">#REF!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#REF!</definedName>
    <definedName name="CHFPLN" localSheetId="3">#REF!</definedName>
    <definedName name="CHFPLN" localSheetId="9">#REF!</definedName>
    <definedName name="CHFPLN" localSheetId="15">#REF!</definedName>
    <definedName name="CHFPLN">#REF!</definedName>
    <definedName name="CHFPLN3006" localSheetId="1">#REF!</definedName>
    <definedName name="CHFPLN3006" localSheetId="3">#REF!</definedName>
    <definedName name="CHFPLN3006" localSheetId="9">#REF!</definedName>
    <definedName name="CHFPLN3006" localSheetId="15">#REF!</definedName>
    <definedName name="CHFPLN3006">#REF!</definedName>
    <definedName name="CHFPLN3009" localSheetId="1">#REF!</definedName>
    <definedName name="CHFPLN3009" localSheetId="3">#REF!</definedName>
    <definedName name="CHFPLN3009" localSheetId="9">#REF!</definedName>
    <definedName name="CHFPLN3009" localSheetId="15">#REF!</definedName>
    <definedName name="CHFPLN3009">#REF!</definedName>
    <definedName name="CHFPLN3112" localSheetId="1">#REF!</definedName>
    <definedName name="CHFPLN3112" localSheetId="3">#REF!</definedName>
    <definedName name="CHFPLN3112" localSheetId="9">#REF!</definedName>
    <definedName name="CHFPLN3112" localSheetId="15">#REF!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OFFSET(#REF!,0,#REF!,1,13)</definedName>
    <definedName name="CLBBudget" localSheetId="3">OFFSET(#REF!,0,#REF!,1,13)</definedName>
    <definedName name="CLBBudget" localSheetId="9">OFFSET(#REF!,0,#REF!,1,13)</definedName>
    <definedName name="CLBBudget" localSheetId="15">OFFSET(#REF!,0,#REF!,1,13)</definedName>
    <definedName name="CLBBudget">OFFSET(#REF!,0,#REF!,1,13)</definedName>
    <definedName name="CLBFinancial" localSheetId="1">OFFSET(#REF!,0,#REF!,1,13)</definedName>
    <definedName name="CLBFinancial" localSheetId="3">OFFSET(#REF!,0,#REF!,1,13)</definedName>
    <definedName name="CLBFinancial" localSheetId="9">OFFSET(#REF!,0,#REF!,1,13)</definedName>
    <definedName name="CLBFinancial" localSheetId="15">OFFSET(#REF!,0,#REF!,1,13)</definedName>
    <definedName name="CLBFinancial">OFFSET(#REF!,0,#REF!,1,13)</definedName>
    <definedName name="CLBM_Financial" localSheetId="1">OFFSET(#REF!,0,#REF!,1,13)</definedName>
    <definedName name="CLBM_Financial" localSheetId="3">OFFSET(#REF!,0,#REF!,1,13)</definedName>
    <definedName name="CLBM_Financial" localSheetId="9">OFFSET(#REF!,0,#REF!,1,13)</definedName>
    <definedName name="CLBM_Financial" localSheetId="15">OFFSET(#REF!,0,#REF!,1,13)</definedName>
    <definedName name="CLBM_Financial">OFFSET(#REF!,0,#REF!,1,13)</definedName>
    <definedName name="CLBM_Secured" localSheetId="1">OFFSET(#REF!,0,#REF!,1,13)</definedName>
    <definedName name="CLBM_Secured" localSheetId="3">OFFSET(#REF!,0,#REF!,1,13)</definedName>
    <definedName name="CLBM_Secured" localSheetId="9">OFFSET(#REF!,0,#REF!,1,13)</definedName>
    <definedName name="CLBM_Secured" localSheetId="15">OFFSET(#REF!,0,#REF!,1,13)</definedName>
    <definedName name="CLBM_Secured">OFFSET(#REF!,0,#REF!,1,13)</definedName>
    <definedName name="CLBM_Standard" localSheetId="1">OFFSET(#REF!,0,#REF!,1,13)</definedName>
    <definedName name="CLBM_Standard" localSheetId="3">OFFSET(#REF!,0,#REF!,1,13)</definedName>
    <definedName name="CLBM_Standard" localSheetId="9">OFFSET(#REF!,0,#REF!,1,13)</definedName>
    <definedName name="CLBM_Standard" localSheetId="15">OFFSET(#REF!,0,#REF!,1,13)</definedName>
    <definedName name="CLBM_Standard">OFFSET(#REF!,0,#REF!,1,13)</definedName>
    <definedName name="CLBMonth" localSheetId="1">OFFSET(#REF!,0,#REF!,1,13)</definedName>
    <definedName name="CLBMonth" localSheetId="3">OFFSET(#REF!,0,#REF!,1,13)</definedName>
    <definedName name="CLBMonth" localSheetId="9">OFFSET(#REF!,0,#REF!,1,13)</definedName>
    <definedName name="CLBMonth" localSheetId="15">OFFSET(#REF!,0,#REF!,1,13)</definedName>
    <definedName name="CLBMonth">OFFSET(#REF!,0,#REF!,1,13)</definedName>
    <definedName name="CLBSecured" localSheetId="1">OFFSET(#REF!,0,#REF!,1,13)</definedName>
    <definedName name="CLBSecured" localSheetId="3">OFFSET(#REF!,0,#REF!,1,13)</definedName>
    <definedName name="CLBSecured" localSheetId="9">OFFSET(#REF!,0,#REF!,1,13)</definedName>
    <definedName name="CLBSecured" localSheetId="15">OFFSET(#REF!,0,#REF!,1,13)</definedName>
    <definedName name="CLBSecured">OFFSET(#REF!,0,#REF!,1,13)</definedName>
    <definedName name="CLBStandard" localSheetId="1">OFFSET(#REF!,0,#REF!,1,13)</definedName>
    <definedName name="CLBStandard" localSheetId="3">OFFSET(#REF!,0,#REF!,1,13)</definedName>
    <definedName name="CLBStandard" localSheetId="9">OFFSET(#REF!,0,#REF!,1,13)</definedName>
    <definedName name="CLBStandard" localSheetId="15">OFFSET(#REF!,0,#REF!,1,13)</definedName>
    <definedName name="CLBStandard">OFFSET(#REF!,0,#REF!,1,13)</definedName>
    <definedName name="CLOC_Comm" localSheetId="1">OFFSET(#REF!,0,#REF!,1,13)</definedName>
    <definedName name="CLOC_Comm" localSheetId="3">OFFSET(#REF!,0,#REF!,1,13)</definedName>
    <definedName name="CLOC_Comm" localSheetId="9">OFFSET(#REF!,0,#REF!,1,13)</definedName>
    <definedName name="CLOC_Comm" localSheetId="15">OFFSET(#REF!,0,#REF!,1,13)</definedName>
    <definedName name="CLOC_Comm">OFFSET(#REF!,0,#REF!,1,13)</definedName>
    <definedName name="CLOC_Inter" localSheetId="1">OFFSET(#REF!,0,#REF!,1,13)</definedName>
    <definedName name="CLOC_Inter" localSheetId="3">OFFSET(#REF!,0,#REF!,1,13)</definedName>
    <definedName name="CLOC_Inter" localSheetId="9">OFFSET(#REF!,0,#REF!,1,13)</definedName>
    <definedName name="CLOC_Inter" localSheetId="15">OFFSET(#REF!,0,#REF!,1,13)</definedName>
    <definedName name="CLOC_Inter">OFFSET(#REF!,0,#REF!,1,13)</definedName>
    <definedName name="CLOC_Month" localSheetId="1">OFFSET(#REF!,0,#REF!,1,13)</definedName>
    <definedName name="CLOC_Month" localSheetId="3">OFFSET(#REF!,0,#REF!,1,13)</definedName>
    <definedName name="CLOC_Month" localSheetId="9">OFFSET(#REF!,0,#REF!,1,13)</definedName>
    <definedName name="CLOC_Month" localSheetId="15">OFFSET(#REF!,0,#REF!,1,13)</definedName>
    <definedName name="CLOC_Month">OFFSET(#REF!,0,#REF!,1,13)</definedName>
    <definedName name="CLOC_Partner" localSheetId="1">OFFSET(#REF!,0,#REF!,1,13)</definedName>
    <definedName name="CLOC_Partner" localSheetId="3">OFFSET(#REF!,0,#REF!,1,13)</definedName>
    <definedName name="CLOC_Partner" localSheetId="9">OFFSET(#REF!,0,#REF!,1,13)</definedName>
    <definedName name="CLOC_Partner" localSheetId="15">OFFSET(#REF!,0,#REF!,1,13)</definedName>
    <definedName name="CLOC_Partner">OFFSET(#REF!,0,#REF!,1,13)</definedName>
    <definedName name="CLOCM_Comm" localSheetId="1">OFFSET(#REF!,0,#REF!,1,13)</definedName>
    <definedName name="CLOCM_Comm" localSheetId="3">OFFSET(#REF!,0,#REF!,1,13)</definedName>
    <definedName name="CLOCM_Comm" localSheetId="9">OFFSET(#REF!,0,#REF!,1,13)</definedName>
    <definedName name="CLOCM_Comm" localSheetId="15">OFFSET(#REF!,0,#REF!,1,13)</definedName>
    <definedName name="CLOCM_Comm">OFFSET(#REF!,0,#REF!,1,13)</definedName>
    <definedName name="CLOCM_Inter" localSheetId="1">OFFSET(#REF!,0,#REF!,1,13)</definedName>
    <definedName name="CLOCM_Inter" localSheetId="3">OFFSET(#REF!,0,#REF!,1,13)</definedName>
    <definedName name="CLOCM_Inter" localSheetId="9">OFFSET(#REF!,0,#REF!,1,13)</definedName>
    <definedName name="CLOCM_Inter" localSheetId="15">OFFSET(#REF!,0,#REF!,1,13)</definedName>
    <definedName name="CLOCM_Inter">OFFSET(#REF!,0,#REF!,1,13)</definedName>
    <definedName name="CLOCM_Partner" localSheetId="1">OFFSET(#REF!,0,#REF!,1,13)</definedName>
    <definedName name="CLOCM_Partner" localSheetId="3">OFFSET(#REF!,0,#REF!,1,13)</definedName>
    <definedName name="CLOCM_Partner" localSheetId="9">OFFSET(#REF!,0,#REF!,1,13)</definedName>
    <definedName name="CLOCM_Partner" localSheetId="15">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OFFSET(#REF!,0,#REF!,1,13)</definedName>
    <definedName name="CLSumNewMarginBudget" localSheetId="3">OFFSET(#REF!,0,#REF!,1,13)</definedName>
    <definedName name="CLSumNewMarginBudget" localSheetId="9">OFFSET(#REF!,0,#REF!,1,13)</definedName>
    <definedName name="CLSumNewMarginBudget" localSheetId="15">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#REF!</definedName>
    <definedName name="comprehensive_income" localSheetId="3">#REF!</definedName>
    <definedName name="comprehensive_income" localSheetId="9">#REF!</definedName>
    <definedName name="comprehensive_income" localSheetId="15">#REF!</definedName>
    <definedName name="comprehensive_income">#REF!</definedName>
    <definedName name="CONSOL2001M" localSheetId="1">#REF!</definedName>
    <definedName name="CONSOL2001M" localSheetId="3">#REF!</definedName>
    <definedName name="CONSOL2001M" localSheetId="9">#REF!</definedName>
    <definedName name="CONSOL2001M" localSheetId="15">#REF!</definedName>
    <definedName name="CONSOL2001M">#REF!</definedName>
    <definedName name="CONSOL2001Y" localSheetId="1">#REF!</definedName>
    <definedName name="CONSOL2001Y" localSheetId="3">#REF!</definedName>
    <definedName name="CONSOL2001Y" localSheetId="9">#REF!</definedName>
    <definedName name="CONSOL2001Y" localSheetId="15">#REF!</definedName>
    <definedName name="CONSOL2001Y">#REF!</definedName>
    <definedName name="costh" localSheetId="1">[19]S.P.13!#REF!</definedName>
    <definedName name="costh" localSheetId="3">[19]S.P.13!#REF!</definedName>
    <definedName name="costh" localSheetId="9">[19]S.P.13!#REF!</definedName>
    <definedName name="costh" localSheetId="15">[19]S.P.13!#REF!</definedName>
    <definedName name="costh">[19]S.P.13!#REF!</definedName>
    <definedName name="ctax1" localSheetId="1">#REF!</definedName>
    <definedName name="ctax1" localSheetId="3">#REF!</definedName>
    <definedName name="ctax1" localSheetId="9">#REF!</definedName>
    <definedName name="ctax1" localSheetId="15">#REF!</definedName>
    <definedName name="ctax1">#REF!</definedName>
    <definedName name="ctfntx" localSheetId="1">#REF!</definedName>
    <definedName name="ctfntx" localSheetId="3">#REF!</definedName>
    <definedName name="ctfntx" localSheetId="9">#REF!</definedName>
    <definedName name="ctfntx" localSheetId="15">#REF!</definedName>
    <definedName name="ctfntx">#REF!</definedName>
    <definedName name="ctirtx" localSheetId="1">#REF!</definedName>
    <definedName name="ctirtx" localSheetId="3">#REF!</definedName>
    <definedName name="ctirtx" localSheetId="9">#REF!</definedName>
    <definedName name="ctirtx" localSheetId="15">#REF!</definedName>
    <definedName name="ctirtx">#REF!</definedName>
    <definedName name="ctprov" localSheetId="1">#REF!</definedName>
    <definedName name="ctprov" localSheetId="3">#REF!</definedName>
    <definedName name="ctprov" localSheetId="9">#REF!</definedName>
    <definedName name="ctprov" localSheetId="15">#REF!</definedName>
    <definedName name="ctprov">#REF!</definedName>
    <definedName name="ctrtto" localSheetId="1">#REF!</definedName>
    <definedName name="ctrtto" localSheetId="3">#REF!</definedName>
    <definedName name="ctrtto" localSheetId="9">#REF!</definedName>
    <definedName name="ctrtto" localSheetId="15">#REF!</definedName>
    <definedName name="ctrtto">#REF!</definedName>
    <definedName name="ctxblb" localSheetId="1">#REF!</definedName>
    <definedName name="ctxblb" localSheetId="3">#REF!</definedName>
    <definedName name="ctxblb" localSheetId="9">#REF!</definedName>
    <definedName name="ctxblb" localSheetId="15">#REF!</definedName>
    <definedName name="ctxblb">#REF!</definedName>
    <definedName name="Customer_Relationship___Sales_Division" localSheetId="1">#REF!</definedName>
    <definedName name="Customer_Relationship___Sales_Division" localSheetId="3">#REF!</definedName>
    <definedName name="Customer_Relationship___Sales_Division" localSheetId="9">#REF!</definedName>
    <definedName name="Customer_Relationship___Sales_Division" localSheetId="15">#REF!</definedName>
    <definedName name="Customer_Relationship___Sales_Division">#REF!</definedName>
    <definedName name="CZERWIEC___JUNE__1999" localSheetId="1">#REF!</definedName>
    <definedName name="CZERWIEC___JUNE__1999" localSheetId="3">#REF!</definedName>
    <definedName name="CZERWIEC___JUNE__1999" localSheetId="9">#REF!</definedName>
    <definedName name="CZERWIEC___JUNE__1999" localSheetId="15">#REF!</definedName>
    <definedName name="CZERWIEC___JUNE__1999" localSheetId="16">#REF!</definedName>
    <definedName name="CZERWIEC___JUNE__1999">#REF!</definedName>
    <definedName name="data">[28]disc_new!$A$3</definedName>
    <definedName name="data_spr" localSheetId="1">#REF!</definedName>
    <definedName name="data_spr" localSheetId="3">#REF!</definedName>
    <definedName name="data_spr" localSheetId="9">#REF!</definedName>
    <definedName name="data_spr" localSheetId="15">#REF!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#REF!</definedName>
    <definedName name="DATA14" localSheetId="3">#REF!</definedName>
    <definedName name="DATA14" localSheetId="9">#REF!</definedName>
    <definedName name="DATA14" localSheetId="15">#REF!</definedName>
    <definedName name="DATA14">#REF!</definedName>
    <definedName name="DATA15" localSheetId="1">#REF!</definedName>
    <definedName name="DATA15" localSheetId="3">#REF!</definedName>
    <definedName name="DATA15" localSheetId="9">#REF!</definedName>
    <definedName name="DATA15" localSheetId="15">#REF!</definedName>
    <definedName name="DATA15">#REF!</definedName>
    <definedName name="DATA16" localSheetId="1">#REF!</definedName>
    <definedName name="DATA16" localSheetId="3">#REF!</definedName>
    <definedName name="DATA16" localSheetId="9">#REF!</definedName>
    <definedName name="DATA16" localSheetId="15">#REF!</definedName>
    <definedName name="DATA16">#REF!</definedName>
    <definedName name="DATA17" localSheetId="1">#REF!</definedName>
    <definedName name="DATA17" localSheetId="3">#REF!</definedName>
    <definedName name="DATA17" localSheetId="9">#REF!</definedName>
    <definedName name="DATA17" localSheetId="15">#REF!</definedName>
    <definedName name="DATA17">#REF!</definedName>
    <definedName name="DATA18" localSheetId="1">#REF!</definedName>
    <definedName name="DATA18" localSheetId="3">#REF!</definedName>
    <definedName name="DATA18" localSheetId="9">#REF!</definedName>
    <definedName name="DATA18" localSheetId="15">#REF!</definedName>
    <definedName name="DATA18">#REF!</definedName>
    <definedName name="DATA19" localSheetId="1">#REF!</definedName>
    <definedName name="DATA19" localSheetId="3">#REF!</definedName>
    <definedName name="DATA19" localSheetId="9">#REF!</definedName>
    <definedName name="DATA19" localSheetId="15">#REF!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#REF!</definedName>
    <definedName name="DAY_mm" localSheetId="3">#REF!</definedName>
    <definedName name="DAY_mm" localSheetId="9">#REF!</definedName>
    <definedName name="DAY_mm" localSheetId="15">#REF!</definedName>
    <definedName name="DAY_mm">#REF!</definedName>
    <definedName name="DAY_prior" localSheetId="1">#REF!</definedName>
    <definedName name="DAY_prior" localSheetId="3">#REF!</definedName>
    <definedName name="DAY_prior" localSheetId="9">#REF!</definedName>
    <definedName name="DAY_prior" localSheetId="15">#REF!</definedName>
    <definedName name="DAY_prior">#REF!</definedName>
    <definedName name="DAY_ytd" localSheetId="1">#REF!</definedName>
    <definedName name="DAY_ytd" localSheetId="3">#REF!</definedName>
    <definedName name="DAY_ytd" localSheetId="9">#REF!</definedName>
    <definedName name="DAY_ytd" localSheetId="15">#REF!</definedName>
    <definedName name="DAY_ytd">#REF!</definedName>
    <definedName name="DBI" localSheetId="1">#REF!</definedName>
    <definedName name="DBI" localSheetId="3">#REF!</definedName>
    <definedName name="DBI" localSheetId="9">#REF!</definedName>
    <definedName name="DBI" localSheetId="15">#REF!</definedName>
    <definedName name="DBI">#REF!</definedName>
    <definedName name="DD" localSheetId="1">#REF!</definedName>
    <definedName name="DD" localSheetId="3">#REF!</definedName>
    <definedName name="DD" localSheetId="9">#REF!</definedName>
    <definedName name="DD" localSheetId="15">#REF!</definedName>
    <definedName name="DD">#REF!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9">'[30]wybrane dane finansowe 1'!#REF!</definedName>
    <definedName name="ddcddd" localSheetId="15">'[30]wybrane dane finansowe 1'!#REF!</definedName>
    <definedName name="ddcddd" localSheetId="16">'[31]wybrane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6">#N/A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3">#REF!</definedName>
    <definedName name="ddddddddddddddddddddddddd" localSheetId="9">#REF!</definedName>
    <definedName name="ddddddddddddddddddddddddd" localSheetId="15">#REF!</definedName>
    <definedName name="ddddddddddddddddddddddddd">#REF!</definedName>
    <definedName name="Dec_2002" localSheetId="1">#REF!</definedName>
    <definedName name="Dec_2002" localSheetId="3">#REF!</definedName>
    <definedName name="Dec_2002" localSheetId="9">#REF!</definedName>
    <definedName name="Dec_2002" localSheetId="15">#REF!</definedName>
    <definedName name="Dec_2002">#REF!</definedName>
    <definedName name="Dec_2003" localSheetId="1">#REF!</definedName>
    <definedName name="Dec_2003" localSheetId="3">#REF!</definedName>
    <definedName name="Dec_2003" localSheetId="9">#REF!</definedName>
    <definedName name="Dec_2003" localSheetId="15">#REF!</definedName>
    <definedName name="Dec_2003">#REF!</definedName>
    <definedName name="Dec_2004" localSheetId="1">#REF!</definedName>
    <definedName name="Dec_2004" localSheetId="3">#REF!</definedName>
    <definedName name="Dec_2004" localSheetId="9">#REF!</definedName>
    <definedName name="Dec_2004" localSheetId="15">#REF!</definedName>
    <definedName name="Dec_2004">#REF!</definedName>
    <definedName name="Dec_2005" localSheetId="1">#REF!</definedName>
    <definedName name="Dec_2005" localSheetId="3">#REF!</definedName>
    <definedName name="Dec_2005" localSheetId="9">#REF!</definedName>
    <definedName name="Dec_2005" localSheetId="15">#REF!</definedName>
    <definedName name="Dec_2005">#REF!</definedName>
    <definedName name="DecemberIC" localSheetId="1">#REF!</definedName>
    <definedName name="DecemberIC" localSheetId="3">#REF!</definedName>
    <definedName name="DecemberIC" localSheetId="9">#REF!</definedName>
    <definedName name="DecemberIC" localSheetId="15">#REF!</definedName>
    <definedName name="DecemberIC">#REF!</definedName>
    <definedName name="DecemberII" localSheetId="1">#REF!</definedName>
    <definedName name="DecemberII" localSheetId="3">#REF!</definedName>
    <definedName name="DecemberII" localSheetId="9">#REF!</definedName>
    <definedName name="DecemberII" localSheetId="15">#REF!</definedName>
    <definedName name="DecemberII">#REF!</definedName>
    <definedName name="DecemberL" localSheetId="1">#REF!</definedName>
    <definedName name="DecemberL" localSheetId="3">#REF!</definedName>
    <definedName name="DecemberL" localSheetId="9">#REF!</definedName>
    <definedName name="DecemberL" localSheetId="15">#REF!</definedName>
    <definedName name="DecemberL">#REF!</definedName>
    <definedName name="DEM" localSheetId="1">#REF!</definedName>
    <definedName name="DEM" localSheetId="3">#REF!</definedName>
    <definedName name="DEM" localSheetId="9">#REF!</definedName>
    <definedName name="DEM" localSheetId="15">#REF!</definedName>
    <definedName name="DEM">#REF!</definedName>
    <definedName name="DEPO_dt" localSheetId="1">#REF!</definedName>
    <definedName name="DEPO_dt" localSheetId="3">#REF!</definedName>
    <definedName name="DEPO_dt" localSheetId="9">#REF!</definedName>
    <definedName name="DEPO_dt" localSheetId="15">#REF!</definedName>
    <definedName name="DEPO_dt">#REF!</definedName>
    <definedName name="DEPO_dw" localSheetId="1">#REF!</definedName>
    <definedName name="DEPO_dw" localSheetId="3">#REF!</definedName>
    <definedName name="DEPO_dw" localSheetId="9">#REF!</definedName>
    <definedName name="DEPO_dw" localSheetId="15">#REF!</definedName>
    <definedName name="DEPO_dw">#REF!</definedName>
    <definedName name="DF_AIB" localSheetId="1">[23]disc_new!#REF!</definedName>
    <definedName name="DF_AIB" localSheetId="3">[23]disc_new!#REF!</definedName>
    <definedName name="DF_AIB" localSheetId="9">[23]disc_new!#REF!</definedName>
    <definedName name="DF_AIB" localSheetId="15">[23]disc_new!#REF!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OFFSET(#REF!,0,0,COUNT(#REF!),1)</definedName>
    <definedName name="df_curve" localSheetId="3">OFFSET(#REF!,0,0,COUNT(#REF!),1)</definedName>
    <definedName name="df_curve" localSheetId="9">OFFSET(#REF!,0,0,COUNT(#REF!),1)</definedName>
    <definedName name="df_curve" localSheetId="15">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#REF!</definedName>
    <definedName name="DFCHF" localSheetId="3">#REF!</definedName>
    <definedName name="DFCHF" localSheetId="9">#REF!</definedName>
    <definedName name="DFCHF" localSheetId="15">#REF!</definedName>
    <definedName name="DFCHF">#REF!</definedName>
    <definedName name="DFCHF3006" localSheetId="1">#REF!</definedName>
    <definedName name="DFCHF3006" localSheetId="3">#REF!</definedName>
    <definedName name="DFCHF3006" localSheetId="9">#REF!</definedName>
    <definedName name="DFCHF3006" localSheetId="15">#REF!</definedName>
    <definedName name="DFCHF3006">#REF!</definedName>
    <definedName name="DFCHF3009" localSheetId="1">#REF!</definedName>
    <definedName name="DFCHF3009" localSheetId="3">#REF!</definedName>
    <definedName name="DFCHF3009" localSheetId="9">#REF!</definedName>
    <definedName name="DFCHF3009" localSheetId="15">#REF!</definedName>
    <definedName name="DFCHF3009">#REF!</definedName>
    <definedName name="DFCHF3112" localSheetId="1">#REF!</definedName>
    <definedName name="DFCHF3112" localSheetId="3">#REF!</definedName>
    <definedName name="DFCHF3112" localSheetId="9">#REF!</definedName>
    <definedName name="DFCHF3112" localSheetId="15">#REF!</definedName>
    <definedName name="DFCHF3112">#REF!</definedName>
    <definedName name="dfdgbfdg" localSheetId="1">'[14]Table 39_'!#REF!</definedName>
    <definedName name="dfdgbfdg" localSheetId="3">'[14]Table 39_'!#REF!</definedName>
    <definedName name="dfdgbfdg" localSheetId="9">'[14]Table 39_'!#REF!</definedName>
    <definedName name="dfdgbfdg" localSheetId="15">'[14]Table 39_'!#REF!</definedName>
    <definedName name="dfdgbfdg">'[14]Table 39_'!#REF!</definedName>
    <definedName name="DFEUR" localSheetId="1">#REF!</definedName>
    <definedName name="DFEUR" localSheetId="3">#REF!</definedName>
    <definedName name="DFEUR" localSheetId="9">#REF!</definedName>
    <definedName name="DFEUR" localSheetId="15">#REF!</definedName>
    <definedName name="DFEUR">#REF!</definedName>
    <definedName name="DFEUR3006" localSheetId="1">#REF!</definedName>
    <definedName name="DFEUR3006" localSheetId="3">#REF!</definedName>
    <definedName name="DFEUR3006" localSheetId="9">#REF!</definedName>
    <definedName name="DFEUR3006" localSheetId="15">#REF!</definedName>
    <definedName name="DFEUR3006">#REF!</definedName>
    <definedName name="DFEUR3009" localSheetId="1">#REF!</definedName>
    <definedName name="DFEUR3009" localSheetId="3">#REF!</definedName>
    <definedName name="DFEUR3009" localSheetId="9">#REF!</definedName>
    <definedName name="DFEUR3009" localSheetId="15">#REF!</definedName>
    <definedName name="DFEUR3009">#REF!</definedName>
    <definedName name="DFEUR3112" localSheetId="1">#REF!</definedName>
    <definedName name="DFEUR3112" localSheetId="3">#REF!</definedName>
    <definedName name="DFEUR3112" localSheetId="9">#REF!</definedName>
    <definedName name="DFEUR3112" localSheetId="15">#REF!</definedName>
    <definedName name="DFEUR3112">#REF!</definedName>
    <definedName name="DFJPY" localSheetId="1">#REF!</definedName>
    <definedName name="DFJPY" localSheetId="3">#REF!</definedName>
    <definedName name="DFJPY" localSheetId="9">#REF!</definedName>
    <definedName name="DFJPY" localSheetId="15">#REF!</definedName>
    <definedName name="DFJPY">#REF!</definedName>
    <definedName name="DFJPY3006" localSheetId="1">#REF!</definedName>
    <definedName name="DFJPY3006" localSheetId="3">#REF!</definedName>
    <definedName name="DFJPY3006" localSheetId="9">#REF!</definedName>
    <definedName name="DFJPY3006" localSheetId="15">#REF!</definedName>
    <definedName name="DFJPY3006">#REF!</definedName>
    <definedName name="DFJPY3009" localSheetId="1">#REF!</definedName>
    <definedName name="DFJPY3009" localSheetId="3">#REF!</definedName>
    <definedName name="DFJPY3009" localSheetId="9">#REF!</definedName>
    <definedName name="DFJPY3009" localSheetId="15">#REF!</definedName>
    <definedName name="DFJPY3009">#REF!</definedName>
    <definedName name="DFJPY3112" localSheetId="1">#REF!</definedName>
    <definedName name="DFJPY3112" localSheetId="3">#REF!</definedName>
    <definedName name="DFJPY3112" localSheetId="9">#REF!</definedName>
    <definedName name="DFJPY3112" localSheetId="15">#REF!</definedName>
    <definedName name="DFJPY3112">#REF!</definedName>
    <definedName name="DFPLN" localSheetId="1">#REF!</definedName>
    <definedName name="DFPLN" localSheetId="3">#REF!</definedName>
    <definedName name="DFPLN" localSheetId="9">#REF!</definedName>
    <definedName name="DFPLN" localSheetId="15">#REF!</definedName>
    <definedName name="DFPLN">#REF!</definedName>
    <definedName name="DFPLN3006" localSheetId="1">#REF!</definedName>
    <definedName name="DFPLN3006" localSheetId="3">#REF!</definedName>
    <definedName name="DFPLN3006" localSheetId="9">#REF!</definedName>
    <definedName name="DFPLN3006" localSheetId="15">#REF!</definedName>
    <definedName name="DFPLN3006">#REF!</definedName>
    <definedName name="DFPLN3009" localSheetId="1">#REF!</definedName>
    <definedName name="DFPLN3009" localSheetId="3">#REF!</definedName>
    <definedName name="DFPLN3009" localSheetId="9">#REF!</definedName>
    <definedName name="DFPLN3009" localSheetId="15">#REF!</definedName>
    <definedName name="DFPLN3009">#REF!</definedName>
    <definedName name="DFPLN3112" localSheetId="1">#REF!</definedName>
    <definedName name="DFPLN3112" localSheetId="3">#REF!</definedName>
    <definedName name="DFPLN3112" localSheetId="9">#REF!</definedName>
    <definedName name="DFPLN3112" localSheetId="15">#REF!</definedName>
    <definedName name="DFPLN3112">#REF!</definedName>
    <definedName name="dfr" localSheetId="1">#REF!</definedName>
    <definedName name="dfr" localSheetId="3">#REF!</definedName>
    <definedName name="dfr" localSheetId="9">#REF!</definedName>
    <definedName name="dfr" localSheetId="15">#REF!</definedName>
    <definedName name="dfr">#REF!</definedName>
    <definedName name="dfrty" localSheetId="1">#REF!</definedName>
    <definedName name="dfrty" localSheetId="3">#REF!</definedName>
    <definedName name="dfrty" localSheetId="9">#REF!</definedName>
    <definedName name="dfrty" localSheetId="15">#REF!</definedName>
    <definedName name="dfrty">#REF!</definedName>
    <definedName name="DFUSD" localSheetId="1">#REF!</definedName>
    <definedName name="DFUSD" localSheetId="3">#REF!</definedName>
    <definedName name="DFUSD" localSheetId="9">#REF!</definedName>
    <definedName name="DFUSD" localSheetId="15">#REF!</definedName>
    <definedName name="DFUSD">#REF!</definedName>
    <definedName name="DFUSD3006" localSheetId="1">#REF!</definedName>
    <definedName name="DFUSD3006" localSheetId="3">#REF!</definedName>
    <definedName name="DFUSD3006" localSheetId="9">#REF!</definedName>
    <definedName name="DFUSD3006" localSheetId="15">#REF!</definedName>
    <definedName name="DFUSD3006">#REF!</definedName>
    <definedName name="DFUSD3009" localSheetId="1">#REF!</definedName>
    <definedName name="DFUSD3009" localSheetId="3">#REF!</definedName>
    <definedName name="DFUSD3009" localSheetId="9">#REF!</definedName>
    <definedName name="DFUSD3009" localSheetId="15">#REF!</definedName>
    <definedName name="DFUSD3009">#REF!</definedName>
    <definedName name="DFUSD3112" localSheetId="1">#REF!</definedName>
    <definedName name="DFUSD3112" localSheetId="3">#REF!</definedName>
    <definedName name="DFUSD3112" localSheetId="9">#REF!</definedName>
    <definedName name="DFUSD3112" localSheetId="15">#REF!</definedName>
    <definedName name="DFUSD3112">#REF!</definedName>
    <definedName name="Dialog1_Button3_Click">[2]!Dialog1_Button3_Click</definedName>
    <definedName name="DICT">[32]Słownik!$A$7:$C$338</definedName>
    <definedName name="disch" localSheetId="1">[19]S.P.13!#REF!</definedName>
    <definedName name="disch" localSheetId="3">[19]S.P.13!#REF!</definedName>
    <definedName name="disch" localSheetId="9">[19]S.P.13!#REF!</definedName>
    <definedName name="disch" localSheetId="15">[19]S.P.13!#REF!</definedName>
    <definedName name="disch">[19]S.P.13!#REF!</definedName>
    <definedName name="discount_factors">OFFSET('[33]Zero Curve'!$A$113,0,0,COUNT('[33]Zero Curve'!$A$113:$A$200),2)</definedName>
    <definedName name="dit" localSheetId="1">#REF!</definedName>
    <definedName name="dit" localSheetId="3">#REF!</definedName>
    <definedName name="dit" localSheetId="9">#REF!</definedName>
    <definedName name="dit" localSheetId="15">#REF!</definedName>
    <definedName name="dit">#REF!</definedName>
    <definedName name="DMDochody2000M" localSheetId="1">#REF!</definedName>
    <definedName name="DMDochody2000M" localSheetId="3">#REF!</definedName>
    <definedName name="DMDochody2000M" localSheetId="9">#REF!</definedName>
    <definedName name="DMDochody2000M" localSheetId="15">#REF!</definedName>
    <definedName name="DMDochody2000M">#REF!</definedName>
    <definedName name="DMDochody2000Y" localSheetId="1">#REF!</definedName>
    <definedName name="DMDochody2000Y" localSheetId="3">#REF!</definedName>
    <definedName name="DMDochody2000Y" localSheetId="9">#REF!</definedName>
    <definedName name="DMDochody2000Y" localSheetId="15">#REF!</definedName>
    <definedName name="DMDochody2000Y">#REF!</definedName>
    <definedName name="DMDochody2001M" localSheetId="1">#REF!</definedName>
    <definedName name="DMDochody2001M" localSheetId="3">#REF!</definedName>
    <definedName name="DMDochody2001M" localSheetId="9">#REF!</definedName>
    <definedName name="DMDochody2001M" localSheetId="15">#REF!</definedName>
    <definedName name="DMDochody2001M">#REF!</definedName>
    <definedName name="DMDochody2001Y" localSheetId="1">#REF!</definedName>
    <definedName name="DMDochody2001Y" localSheetId="3">#REF!</definedName>
    <definedName name="DMDochody2001Y" localSheetId="9">#REF!</definedName>
    <definedName name="DMDochody2001Y" localSheetId="15">#REF!</definedName>
    <definedName name="DMDochody2001Y">#REF!</definedName>
    <definedName name="DMobroty2000M" localSheetId="1">#REF!</definedName>
    <definedName name="DMobroty2000M" localSheetId="3">#REF!</definedName>
    <definedName name="DMobroty2000M" localSheetId="9">#REF!</definedName>
    <definedName name="DMobroty2000M" localSheetId="15">#REF!</definedName>
    <definedName name="DMobroty2000M">#REF!</definedName>
    <definedName name="DMobroty2000Y" localSheetId="1">#REF!</definedName>
    <definedName name="DMobroty2000Y" localSheetId="3">#REF!</definedName>
    <definedName name="DMobroty2000Y" localSheetId="9">#REF!</definedName>
    <definedName name="DMobroty2000Y" localSheetId="15">#REF!</definedName>
    <definedName name="DMobroty2000Y">#REF!</definedName>
    <definedName name="DMobroty2001M" localSheetId="1">#REF!</definedName>
    <definedName name="DMobroty2001M" localSheetId="3">#REF!</definedName>
    <definedName name="DMobroty2001M" localSheetId="9">#REF!</definedName>
    <definedName name="DMobroty2001M" localSheetId="15">#REF!</definedName>
    <definedName name="DMobroty2001M">#REF!</definedName>
    <definedName name="DMobroty2001Y" localSheetId="1">#REF!</definedName>
    <definedName name="DMobroty2001Y" localSheetId="3">#REF!</definedName>
    <definedName name="DMobroty2001Y" localSheetId="9">#REF!</definedName>
    <definedName name="DMobroty2001Y" localSheetId="15">#REF!</definedName>
    <definedName name="DMobroty2001Y">#REF!</definedName>
    <definedName name="DMWBK2000M" localSheetId="1">#REF!</definedName>
    <definedName name="DMWBK2000M" localSheetId="3">#REF!</definedName>
    <definedName name="DMWBK2000M" localSheetId="9">#REF!</definedName>
    <definedName name="DMWBK2000M" localSheetId="15">#REF!</definedName>
    <definedName name="DMWBK2000M">#REF!</definedName>
    <definedName name="DMWBK2000Y" localSheetId="1">#REF!</definedName>
    <definedName name="DMWBK2000Y" localSheetId="3">#REF!</definedName>
    <definedName name="DMWBK2000Y" localSheetId="9">#REF!</definedName>
    <definedName name="DMWBK2000Y" localSheetId="15">#REF!</definedName>
    <definedName name="DMWBK2000Y">#REF!</definedName>
    <definedName name="DMWBK2001M" localSheetId="1">#REF!</definedName>
    <definedName name="DMWBK2001M" localSheetId="3">#REF!</definedName>
    <definedName name="DMWBK2001M" localSheetId="9">#REF!</definedName>
    <definedName name="DMWBK2001M" localSheetId="15">#REF!</definedName>
    <definedName name="DMWBK2001M">#REF!</definedName>
    <definedName name="DMWBK2001Y" localSheetId="1">#REF!</definedName>
    <definedName name="DMWBK2001Y" localSheetId="3">#REF!</definedName>
    <definedName name="DMWBK2001Y" localSheetId="9">#REF!</definedName>
    <definedName name="DMWBK2001Y" localSheetId="15">#REF!</definedName>
    <definedName name="DMWBK2001Y">#REF!</definedName>
    <definedName name="do_usunie" localSheetId="1" hidden="1">{"'BZ SA P&amp;l (fORECAST)'!$A$1:$BR$26"}</definedName>
    <definedName name="do_usunie" localSheetId="0" hidden="1">{"'BZ SA P&amp;l (fORECAST)'!$A$1:$BR$26"}</definedName>
    <definedName name="do_usunie" hidden="1">{"'BZ SA P&amp;l (fORECAST)'!$A$1:$BR$26"}</definedName>
    <definedName name="dochody_skons" localSheetId="1">#REF!</definedName>
    <definedName name="dochody_skons" localSheetId="3">#REF!</definedName>
    <definedName name="dochody_skons" localSheetId="9">#REF!</definedName>
    <definedName name="dochody_skons" localSheetId="15">#REF!</definedName>
    <definedName name="dochody_skons" localSheetId="16">#REF!</definedName>
    <definedName name="dochody_skons">#REF!</definedName>
    <definedName name="DPI" localSheetId="1">#REF!</definedName>
    <definedName name="DPI" localSheetId="3">#REF!</definedName>
    <definedName name="DPI" localSheetId="9">#REF!</definedName>
    <definedName name="DPI" localSheetId="15">#REF!</definedName>
    <definedName name="DPI">#REF!</definedName>
    <definedName name="ds" localSheetId="1" hidden="1">{"'BZ SA P&amp;l (fORECAST)'!$A$1:$BR$26"}</definedName>
    <definedName name="ds" localSheetId="0" hidden="1">{"'BZ SA P&amp;l (fORECAST)'!$A$1:$BR$26"}</definedName>
    <definedName name="ds" hidden="1">{"'BZ SA P&amp;l (fORECAST)'!$A$1:$BR$26"}</definedName>
    <definedName name="dsa" localSheetId="1">#REF!</definedName>
    <definedName name="dsa" localSheetId="3">#REF!</definedName>
    <definedName name="dsa" localSheetId="9">#REF!</definedName>
    <definedName name="dsa" localSheetId="15">#REF!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#REF!</definedName>
    <definedName name="DSI" localSheetId="3">#REF!</definedName>
    <definedName name="DSI" localSheetId="9">#REF!</definedName>
    <definedName name="DSI" localSheetId="15">#REF!</definedName>
    <definedName name="DSI">#REF!</definedName>
    <definedName name="DTI" localSheetId="1">#REF!</definedName>
    <definedName name="DTI" localSheetId="3">#REF!</definedName>
    <definedName name="DTI" localSheetId="9">#REF!</definedName>
    <definedName name="DTI" localSheetId="15">#REF!</definedName>
    <definedName name="DTI">#REF!</definedName>
    <definedName name="duik">[23]disc_new!$A$3</definedName>
    <definedName name="dywidendy" localSheetId="1">#REF!</definedName>
    <definedName name="dywidendy" localSheetId="3">#REF!</definedName>
    <definedName name="dywidendy" localSheetId="9">#REF!</definedName>
    <definedName name="dywidendy" localSheetId="15">#REF!</definedName>
    <definedName name="dywidendy" localSheetId="16">#REF!</definedName>
    <definedName name="dywidendy">#REF!</definedName>
    <definedName name="e" localSheetId="1" hidden="1">{"'BZ SA P&amp;l (fORECAST)'!$A$1:$BR$26"}</definedName>
    <definedName name="e" localSheetId="0"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6">#N/A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[34]FBN010A_2!#REF!</definedName>
    <definedName name="ek.FBN010A_2" localSheetId="3">[34]FBN010A_2!#REF!</definedName>
    <definedName name="ek.FBN010A_2" localSheetId="9">[34]FBN010A_2!#REF!</definedName>
    <definedName name="ek.FBN010A_2" localSheetId="15">[34]FBN010A_2!#REF!</definedName>
    <definedName name="ek.FBN010A_2">[34]FBN010A_2!#REF!</definedName>
    <definedName name="ek.FBN019_4" localSheetId="1">#REF!</definedName>
    <definedName name="ek.FBN019_4" localSheetId="3">#REF!</definedName>
    <definedName name="ek.FBN019_4" localSheetId="9">#REF!</definedName>
    <definedName name="ek.FBN019_4" localSheetId="15">#REF!</definedName>
    <definedName name="ek.FBN019_4">#REF!</definedName>
    <definedName name="ek.FBN019_6" localSheetId="1">#REF!</definedName>
    <definedName name="ek.FBN019_6" localSheetId="3">#REF!</definedName>
    <definedName name="ek.FBN019_6" localSheetId="9">#REF!</definedName>
    <definedName name="ek.FBN019_6" localSheetId="15">#REF!</definedName>
    <definedName name="ek.FBN019_6">#REF!</definedName>
    <definedName name="ek.FBN019_7" localSheetId="1">#REF!</definedName>
    <definedName name="ek.FBN019_7" localSheetId="3">#REF!</definedName>
    <definedName name="ek.FBN019_7" localSheetId="9">#REF!</definedName>
    <definedName name="ek.FBN019_7" localSheetId="15">#REF!</definedName>
    <definedName name="ek.FBN019_7">#REF!</definedName>
    <definedName name="ek.FBN019_8" localSheetId="1">#REF!</definedName>
    <definedName name="ek.FBN019_8" localSheetId="3">#REF!</definedName>
    <definedName name="ek.FBN019_8" localSheetId="9">#REF!</definedName>
    <definedName name="ek.FBN019_8" localSheetId="15">#REF!</definedName>
    <definedName name="ek.FBN019_8">#REF!</definedName>
    <definedName name="ek.FBN020_2" localSheetId="1">#REF!</definedName>
    <definedName name="ek.FBN020_2" localSheetId="3">#REF!</definedName>
    <definedName name="ek.FBN020_2" localSheetId="9">#REF!</definedName>
    <definedName name="ek.FBN020_2" localSheetId="15">#REF!</definedName>
    <definedName name="ek.FBN020_2">#REF!</definedName>
    <definedName name="ek.FIN004A" localSheetId="1">'[34]FIN004A i 4B'!#REF!</definedName>
    <definedName name="ek.FIN004A" localSheetId="3">'[34]FIN004A i 4B'!#REF!</definedName>
    <definedName name="ek.FIN004A" localSheetId="9">'[34]FIN004A i 4B'!#REF!</definedName>
    <definedName name="ek.FIN004A" localSheetId="15">'[34]FIN004A i 4B'!#REF!</definedName>
    <definedName name="ek.FIN004A">'[34]FIN004A i 4B'!#REF!</definedName>
    <definedName name="ek.FIN005_1" localSheetId="1">#REF!</definedName>
    <definedName name="ek.FIN005_1" localSheetId="3">#REF!</definedName>
    <definedName name="ek.FIN005_1" localSheetId="9">#REF!</definedName>
    <definedName name="ek.FIN005_1" localSheetId="15">#REF!</definedName>
    <definedName name="ek.FIN005_1">#REF!</definedName>
    <definedName name="ela" localSheetId="1">#REF!</definedName>
    <definedName name="ela" localSheetId="4">#REF!</definedName>
    <definedName name="ela" localSheetId="0">#REF!</definedName>
    <definedName name="ela" localSheetId="3">#REF!</definedName>
    <definedName name="ela" localSheetId="9">#REF!</definedName>
    <definedName name="ela" localSheetId="15">#REF!</definedName>
    <definedName name="ela" localSheetId="16">#REF!</definedName>
    <definedName name="ela">#REF!</definedName>
    <definedName name="emisja" localSheetId="1">#REF!</definedName>
    <definedName name="emisja" localSheetId="3">#REF!</definedName>
    <definedName name="emisja" localSheetId="9">#REF!</definedName>
    <definedName name="emisja" localSheetId="15">#REF!</definedName>
    <definedName name="emisja" localSheetId="16">#REF!</definedName>
    <definedName name="emisja">#REF!</definedName>
    <definedName name="ENGLISH" localSheetId="1">#REF!</definedName>
    <definedName name="ENGLISH" localSheetId="3">#REF!</definedName>
    <definedName name="ENGLISH" localSheetId="9">#REF!</definedName>
    <definedName name="ENGLISH" localSheetId="15">#REF!</definedName>
    <definedName name="ENGLISH">#REF!</definedName>
    <definedName name="EPO_List">[35]SMT_List!$A$38:$A$59</definedName>
    <definedName name="EQI" localSheetId="1">#REF!</definedName>
    <definedName name="EQI" localSheetId="3">#REF!</definedName>
    <definedName name="EQI" localSheetId="9">#REF!</definedName>
    <definedName name="EQI" localSheetId="15">#REF!</definedName>
    <definedName name="EQI">#REF!</definedName>
    <definedName name="EUR" localSheetId="1">#REF!</definedName>
    <definedName name="EUR" localSheetId="3">#REF!</definedName>
    <definedName name="EUR" localSheetId="9">#REF!</definedName>
    <definedName name="EUR" localSheetId="15">#REF!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#REF!</definedName>
    <definedName name="EURPLN" localSheetId="3">#REF!</definedName>
    <definedName name="EURPLN" localSheetId="9">#REF!</definedName>
    <definedName name="EURPLN" localSheetId="15">#REF!</definedName>
    <definedName name="EURPLN">#REF!</definedName>
    <definedName name="EURPLN1M" localSheetId="1">#REF!</definedName>
    <definedName name="EURPLN1M" localSheetId="3">#REF!</definedName>
    <definedName name="EURPLN1M" localSheetId="9">#REF!</definedName>
    <definedName name="EURPLN1M" localSheetId="15">#REF!</definedName>
    <definedName name="EURPLN1M">#REF!</definedName>
    <definedName name="EURPLN3006" localSheetId="1">#REF!</definedName>
    <definedName name="EURPLN3006" localSheetId="3">#REF!</definedName>
    <definedName name="EURPLN3006" localSheetId="9">#REF!</definedName>
    <definedName name="EURPLN3006" localSheetId="15">#REF!</definedName>
    <definedName name="EURPLN3006">#REF!</definedName>
    <definedName name="EURPLN3009" localSheetId="1">#REF!</definedName>
    <definedName name="EURPLN3009" localSheetId="3">#REF!</definedName>
    <definedName name="EURPLN3009" localSheetId="9">#REF!</definedName>
    <definedName name="EURPLN3009" localSheetId="15">#REF!</definedName>
    <definedName name="EURPLN3009">#REF!</definedName>
    <definedName name="EURPLN3112" localSheetId="1">#REF!</definedName>
    <definedName name="EURPLN3112" localSheetId="3">#REF!</definedName>
    <definedName name="EURPLN3112" localSheetId="9">#REF!</definedName>
    <definedName name="EURPLN3112" localSheetId="15">#REF!</definedName>
    <definedName name="EURPLN3112">#REF!</definedName>
    <definedName name="ew.FBN019_4" localSheetId="1">#REF!</definedName>
    <definedName name="ew.FBN019_4" localSheetId="3">#REF!</definedName>
    <definedName name="ew.FBN019_4" localSheetId="9">#REF!</definedName>
    <definedName name="ew.FBN019_4" localSheetId="15">#REF!</definedName>
    <definedName name="ew.FBN019_4">#REF!</definedName>
    <definedName name="ew.FBN019_6" localSheetId="1">#REF!</definedName>
    <definedName name="ew.FBN019_6" localSheetId="3">#REF!</definedName>
    <definedName name="ew.FBN019_6" localSheetId="9">#REF!</definedName>
    <definedName name="ew.FBN019_6" localSheetId="15">#REF!</definedName>
    <definedName name="ew.FBN019_6">#REF!</definedName>
    <definedName name="ew.FBN019_7" localSheetId="1">#REF!</definedName>
    <definedName name="ew.FBN019_7" localSheetId="3">#REF!</definedName>
    <definedName name="ew.FBN019_7" localSheetId="9">#REF!</definedName>
    <definedName name="ew.FBN019_7" localSheetId="15">#REF!</definedName>
    <definedName name="ew.FBN019_7">#REF!</definedName>
    <definedName name="ew.FBN019_8" localSheetId="1">#REF!</definedName>
    <definedName name="ew.FBN019_8" localSheetId="3">#REF!</definedName>
    <definedName name="ew.FBN019_8" localSheetId="9">#REF!</definedName>
    <definedName name="ew.FBN019_8" localSheetId="15">#REF!</definedName>
    <definedName name="ew.FBN019_8">#REF!</definedName>
    <definedName name="ew.FBN020_2" localSheetId="1">#REF!</definedName>
    <definedName name="ew.FBN020_2" localSheetId="3">#REF!</definedName>
    <definedName name="ew.FBN020_2" localSheetId="9">#REF!</definedName>
    <definedName name="ew.FBN020_2" localSheetId="15">#REF!</definedName>
    <definedName name="ew.FBN020_2">#REF!</definedName>
    <definedName name="ew.FIN005_1" localSheetId="1">#REF!</definedName>
    <definedName name="ew.FIN005_1" localSheetId="3">#REF!</definedName>
    <definedName name="ew.FIN005_1" localSheetId="9">#REF!</definedName>
    <definedName name="ew.FIN005_1" localSheetId="15">#REF!</definedName>
    <definedName name="ew.FIN005_1">#REF!</definedName>
    <definedName name="FCI" localSheetId="1">#REF!</definedName>
    <definedName name="FCI" localSheetId="3">#REF!</definedName>
    <definedName name="FCI" localSheetId="9">#REF!</definedName>
    <definedName name="FCI" localSheetId="15">#REF!</definedName>
    <definedName name="FCI">#REF!</definedName>
    <definedName name="fdsg" localSheetId="1">'[13]Table 39_'!#REF!</definedName>
    <definedName name="fdsg" localSheetId="3">'[13]Table 39_'!#REF!</definedName>
    <definedName name="fdsg" localSheetId="9">'[13]Table 39_'!#REF!</definedName>
    <definedName name="fdsg" localSheetId="15">'[13]Table 39_'!#REF!</definedName>
    <definedName name="fdsg">'[13]Table 39_'!#REF!</definedName>
    <definedName name="fdtv" localSheetId="1">#REF!</definedName>
    <definedName name="fdtv" localSheetId="3">#REF!</definedName>
    <definedName name="fdtv" localSheetId="9">#REF!</definedName>
    <definedName name="fdtv" localSheetId="15">#REF!</definedName>
    <definedName name="fdtv">#REF!</definedName>
    <definedName name="FebruaryIC" localSheetId="1">#REF!</definedName>
    <definedName name="FebruaryIC" localSheetId="3">#REF!</definedName>
    <definedName name="FebruaryIC" localSheetId="9">#REF!</definedName>
    <definedName name="FebruaryIC" localSheetId="15">#REF!</definedName>
    <definedName name="FebruaryIC">#REF!</definedName>
    <definedName name="FebruaryII" localSheetId="1">#REF!</definedName>
    <definedName name="FebruaryII" localSheetId="3">#REF!</definedName>
    <definedName name="FebruaryII" localSheetId="9">#REF!</definedName>
    <definedName name="FebruaryII" localSheetId="15">#REF!</definedName>
    <definedName name="FebruaryII">#REF!</definedName>
    <definedName name="FebruaryL" localSheetId="1">#REF!</definedName>
    <definedName name="FebruaryL" localSheetId="3">#REF!</definedName>
    <definedName name="FebruaryL" localSheetId="9">#REF!</definedName>
    <definedName name="FebruaryL" localSheetId="15">#REF!</definedName>
    <definedName name="FebruaryL">#REF!</definedName>
    <definedName name="Fed_FundsBanks" localSheetId="1">[19]S.P.23!#REF!</definedName>
    <definedName name="Fed_FundsBanks" localSheetId="3">[19]S.P.23!#REF!</definedName>
    <definedName name="Fed_FundsBanks" localSheetId="9">[19]S.P.23!#REF!</definedName>
    <definedName name="Fed_FundsBanks" localSheetId="15">[19]S.P.23!#REF!</definedName>
    <definedName name="Fed_FundsBanks">[19]S.P.23!#REF!</definedName>
    <definedName name="Fed_fundsbanks_percent" localSheetId="1">[19]S.P.23!#REF!</definedName>
    <definedName name="Fed_fundsbanks_percent" localSheetId="3">[19]S.P.23!#REF!</definedName>
    <definedName name="Fed_fundsbanks_percent" localSheetId="9">[19]S.P.23!#REF!</definedName>
    <definedName name="Fed_fundsbanks_percent" localSheetId="15">[19]S.P.23!#REF!</definedName>
    <definedName name="Fed_fundsbanks_percent">[19]S.P.23!#REF!</definedName>
    <definedName name="Fed_fundsnon_bank_percent" localSheetId="1">[19]S.P.23!#REF!</definedName>
    <definedName name="Fed_fundsnon_bank_percent" localSheetId="3">[19]S.P.23!#REF!</definedName>
    <definedName name="Fed_fundsnon_bank_percent" localSheetId="9">[19]S.P.23!#REF!</definedName>
    <definedName name="Fed_fundsnon_bank_percent" localSheetId="15">[19]S.P.23!#REF!</definedName>
    <definedName name="Fed_fundsnon_bank_percent">[19]S.P.23!#REF!</definedName>
    <definedName name="Fed_Fundsnon_banks" localSheetId="1">[19]S.P.23!#REF!</definedName>
    <definedName name="Fed_Fundsnon_banks" localSheetId="3">[19]S.P.23!#REF!</definedName>
    <definedName name="Fed_Fundsnon_banks" localSheetId="9">[19]S.P.23!#REF!</definedName>
    <definedName name="Fed_Fundsnon_banks" localSheetId="15">[19]S.P.23!#REF!</definedName>
    <definedName name="Fed_Fundsnon_banks">[19]S.P.23!#REF!</definedName>
    <definedName name="fedfundsbanks" localSheetId="1">[19]S.P.23!#REF!</definedName>
    <definedName name="fedfundsbanks" localSheetId="3">[19]S.P.23!#REF!</definedName>
    <definedName name="fedfundsbanks" localSheetId="9">[19]S.P.23!#REF!</definedName>
    <definedName name="fedfundsbanks" localSheetId="15">[19]S.P.23!#REF!</definedName>
    <definedName name="fedfundsbanks">[19]S.P.23!#REF!</definedName>
    <definedName name="fedfundsnon_banks" localSheetId="1">[19]S.P.23!#REF!</definedName>
    <definedName name="fedfundsnon_banks" localSheetId="3">[19]S.P.23!#REF!</definedName>
    <definedName name="fedfundsnon_banks" localSheetId="9">[19]S.P.23!#REF!</definedName>
    <definedName name="fedfundsnon_banks" localSheetId="15">[19]S.P.23!#REF!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6" hidden="1">#N/A</definedName>
    <definedName name="ff" hidden="1">BS!ff</definedName>
    <definedName name="fff" localSheetId="1">BS!fff</definedName>
    <definedName name="fff" localSheetId="0">#N/A</definedName>
    <definedName name="fff" localSheetId="3">'Przychody prowizyjne'!fff</definedName>
    <definedName name="fff" localSheetId="16">#N/A</definedName>
    <definedName name="fff">BS!fff</definedName>
    <definedName name="ffff" localSheetId="1">BS!ffff</definedName>
    <definedName name="ffff" localSheetId="0">#N/A</definedName>
    <definedName name="ffff" localSheetId="3">'Przychody prowizyjne'!ffff</definedName>
    <definedName name="ffff" localSheetId="16">#N/A</definedName>
    <definedName name="ffff">BS!ffff</definedName>
    <definedName name="fffff" localSheetId="1">BS!fffff</definedName>
    <definedName name="fffff" localSheetId="0">#N/A</definedName>
    <definedName name="fffff" localSheetId="3">'Przychody prowizyjne'!fffff</definedName>
    <definedName name="fffff" localSheetId="16">#N/A</definedName>
    <definedName name="fffff">BS!fffff</definedName>
    <definedName name="ffffff" localSheetId="1">BS!ffffff</definedName>
    <definedName name="ffffff" localSheetId="0">#N/A</definedName>
    <definedName name="ffffff" localSheetId="3">'Przychody prowizyjne'!ffffff</definedName>
    <definedName name="ffffff" localSheetId="16">#N/A</definedName>
    <definedName name="ffffff">BS!ffffff</definedName>
    <definedName name="ffmovs" localSheetId="1">#REF!</definedName>
    <definedName name="ffmovs" localSheetId="3">#REF!</definedName>
    <definedName name="ffmovs" localSheetId="9">#REF!</definedName>
    <definedName name="ffmovs" localSheetId="15">#REF!</definedName>
    <definedName name="ffmovs">#REF!</definedName>
    <definedName name="fg" localSheetId="1" hidden="1">{"'BZ SA P&amp;l (fORECAST)'!$A$1:$BR$26"}</definedName>
    <definedName name="fg" localSheetId="0" hidden="1">{"'BZ SA P&amp;l (fORECAST)'!$A$1:$BR$26"}</definedName>
    <definedName name="fg" hidden="1">{"'BZ SA P&amp;l (fORECAST)'!$A$1:$BR$26"}</definedName>
    <definedName name="fgf" localSheetId="1">'[15]Table 39_'!#REF!</definedName>
    <definedName name="fgf" localSheetId="3">'[15]Table 39_'!#REF!</definedName>
    <definedName name="fgf" localSheetId="9">'[15]Table 39_'!#REF!</definedName>
    <definedName name="fgf" localSheetId="15">'[15]Table 39_'!#REF!</definedName>
    <definedName name="fgf">'[15]Table 39_'!#REF!</definedName>
    <definedName name="fghjk">[2]!fghjk</definedName>
    <definedName name="fixing">[23]kursy!$A$1:$G$65536</definedName>
    <definedName name="FL2000M" localSheetId="1">#REF!</definedName>
    <definedName name="FL2000M" localSheetId="3">#REF!</definedName>
    <definedName name="FL2000M" localSheetId="9">#REF!</definedName>
    <definedName name="FL2000M" localSheetId="15">#REF!</definedName>
    <definedName name="FL2000M">#REF!</definedName>
    <definedName name="FL2000Y" localSheetId="1">#REF!</definedName>
    <definedName name="FL2000Y" localSheetId="3">#REF!</definedName>
    <definedName name="FL2000Y" localSheetId="9">#REF!</definedName>
    <definedName name="FL2000Y" localSheetId="15">#REF!</definedName>
    <definedName name="FL2000Y">#REF!</definedName>
    <definedName name="FL2001M" localSheetId="1">#REF!</definedName>
    <definedName name="FL2001M" localSheetId="3">#REF!</definedName>
    <definedName name="FL2001M" localSheetId="9">#REF!</definedName>
    <definedName name="FL2001M" localSheetId="15">#REF!</definedName>
    <definedName name="FL2001M">#REF!</definedName>
    <definedName name="FL2001Y" localSheetId="1">#REF!</definedName>
    <definedName name="FL2001Y" localSheetId="3">#REF!</definedName>
    <definedName name="FL2001Y" localSheetId="9">#REF!</definedName>
    <definedName name="FL2001Y" localSheetId="15">#REF!</definedName>
    <definedName name="FL2001Y">#REF!</definedName>
    <definedName name="FLHPINC" localSheetId="1">#REF!</definedName>
    <definedName name="FLHPINC" localSheetId="3">#REF!</definedName>
    <definedName name="FLHPINC" localSheetId="9">#REF!</definedName>
    <definedName name="FLHPINC" localSheetId="15">#REF!</definedName>
    <definedName name="FLHPINC">#REF!</definedName>
    <definedName name="flrent" localSheetId="1">#REF!</definedName>
    <definedName name="flrent" localSheetId="3">#REF!</definedName>
    <definedName name="flrent" localSheetId="9">#REF!</definedName>
    <definedName name="flrent" localSheetId="15">#REF!</definedName>
    <definedName name="flrent">#REF!</definedName>
    <definedName name="Format" localSheetId="1">#REF!</definedName>
    <definedName name="Format" localSheetId="3">#REF!</definedName>
    <definedName name="Format" localSheetId="9">#REF!</definedName>
    <definedName name="Format" localSheetId="15">#REF!</definedName>
    <definedName name="Format">#REF!</definedName>
    <definedName name="FRA_dt" localSheetId="1">#REF!</definedName>
    <definedName name="FRA_dt" localSheetId="3">#REF!</definedName>
    <definedName name="FRA_dt" localSheetId="9">#REF!</definedName>
    <definedName name="FRA_dt" localSheetId="15">#REF!</definedName>
    <definedName name="FRA_dt">#REF!</definedName>
    <definedName name="Frequency">[20]Lists!$A$21:$A$25</definedName>
    <definedName name="FS" localSheetId="1" hidden="1">{"'BZ SA P&amp;l (fORECAST)'!$A$1:$BR$26"}</definedName>
    <definedName name="FS" localSheetId="0"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hidden="1">{"'BZ SA P&amp;l (fORECAST)'!$A$1:$BR$26"}</definedName>
    <definedName name="FUND2000M" localSheetId="1">#REF!</definedName>
    <definedName name="FUND2000M" localSheetId="3">#REF!</definedName>
    <definedName name="FUND2000M" localSheetId="9">#REF!</definedName>
    <definedName name="FUND2000M" localSheetId="15">#REF!</definedName>
    <definedName name="FUND2000M">#REF!</definedName>
    <definedName name="FUND2000Y" localSheetId="1">#REF!</definedName>
    <definedName name="FUND2000Y" localSheetId="3">#REF!</definedName>
    <definedName name="FUND2000Y" localSheetId="9">#REF!</definedName>
    <definedName name="FUND2000Y" localSheetId="15">#REF!</definedName>
    <definedName name="FUND2000Y">#REF!</definedName>
    <definedName name="FUND2001M" localSheetId="1">#REF!</definedName>
    <definedName name="FUND2001M" localSheetId="3">#REF!</definedName>
    <definedName name="FUND2001M" localSheetId="9">#REF!</definedName>
    <definedName name="FUND2001M" localSheetId="15">#REF!</definedName>
    <definedName name="FUND2001M">#REF!</definedName>
    <definedName name="FUND2001Y" localSheetId="1">#REF!</definedName>
    <definedName name="FUND2001Y" localSheetId="3">#REF!</definedName>
    <definedName name="FUND2001Y" localSheetId="9">#REF!</definedName>
    <definedName name="FUND2001Y" localSheetId="15">#REF!</definedName>
    <definedName name="FUND2001Y">#REF!</definedName>
    <definedName name="GBH2000M" localSheetId="1">#REF!</definedName>
    <definedName name="GBH2000M" localSheetId="3">#REF!</definedName>
    <definedName name="GBH2000M" localSheetId="9">#REF!</definedName>
    <definedName name="GBH2000M" localSheetId="15">#REF!</definedName>
    <definedName name="GBH2000M">#REF!</definedName>
    <definedName name="GBH2000Y" localSheetId="1">#REF!</definedName>
    <definedName name="GBH2000Y" localSheetId="3">#REF!</definedName>
    <definedName name="GBH2000Y" localSheetId="9">#REF!</definedName>
    <definedName name="GBH2000Y" localSheetId="15">#REF!</definedName>
    <definedName name="GBH2000Y">#REF!</definedName>
    <definedName name="GBH2001M" localSheetId="1">#REF!</definedName>
    <definedName name="GBH2001M" localSheetId="3">#REF!</definedName>
    <definedName name="GBH2001M" localSheetId="9">#REF!</definedName>
    <definedName name="GBH2001M" localSheetId="15">#REF!</definedName>
    <definedName name="GBH2001M">#REF!</definedName>
    <definedName name="GBH2001Y" localSheetId="1">#REF!</definedName>
    <definedName name="GBH2001Y" localSheetId="3">#REF!</definedName>
    <definedName name="GBH2001Y" localSheetId="9">#REF!</definedName>
    <definedName name="GBH2001Y" localSheetId="15">#REF!</definedName>
    <definedName name="GBH2001Y">#REF!</definedName>
    <definedName name="GBP" localSheetId="1">#REF!</definedName>
    <definedName name="GBP" localSheetId="3">#REF!</definedName>
    <definedName name="GBP" localSheetId="9">#REF!</definedName>
    <definedName name="GBP" localSheetId="15">#REF!</definedName>
    <definedName name="GBP">#REF!</definedName>
    <definedName name="gdwill1" localSheetId="1">[19]S.P.29!#REF!</definedName>
    <definedName name="gdwill1" localSheetId="3">[19]S.P.29!#REF!</definedName>
    <definedName name="gdwill1" localSheetId="9">[19]S.P.29!#REF!</definedName>
    <definedName name="gdwill1" localSheetId="15">[19]S.P.29!#REF!</definedName>
    <definedName name="gdwill1">[19]S.P.29!#REF!</definedName>
    <definedName name="gdwill2" localSheetId="1">[19]S.P.29!#REF!</definedName>
    <definedName name="gdwill2" localSheetId="3">[19]S.P.29!#REF!</definedName>
    <definedName name="gdwill2" localSheetId="9">[19]S.P.29!#REF!</definedName>
    <definedName name="gdwill2" localSheetId="15">[19]S.P.29!#REF!</definedName>
    <definedName name="gdwill2">[19]S.P.29!#REF!</definedName>
    <definedName name="gdwill3" localSheetId="1">[19]S.P.29!#REF!</definedName>
    <definedName name="gdwill3" localSheetId="3">[19]S.P.29!#REF!</definedName>
    <definedName name="gdwill3" localSheetId="9">[19]S.P.29!#REF!</definedName>
    <definedName name="gdwill3" localSheetId="15">[19]S.P.29!#REF!</definedName>
    <definedName name="gdwill3">[19]S.P.29!#REF!</definedName>
    <definedName name="gf" localSheetId="1" hidden="1">{"'BZ SA P&amp;l (fORECAST)'!$A$1:$BR$26"}</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6">#N/A</definedName>
    <definedName name="ggg">BS!ggg</definedName>
    <definedName name="gggg" localSheetId="1">BS!gggg</definedName>
    <definedName name="gggg" localSheetId="0">#N/A</definedName>
    <definedName name="gggg" localSheetId="3">'Przychody prowizyjne'!gggg</definedName>
    <definedName name="gggg" localSheetId="16">#N/A</definedName>
    <definedName name="gggg">BS!gggg</definedName>
    <definedName name="ggggg" localSheetId="1">BS!ggggg</definedName>
    <definedName name="ggggg" localSheetId="0">#N/A</definedName>
    <definedName name="ggggg" localSheetId="3">'Przychody prowizyjne'!ggggg</definedName>
    <definedName name="ggggg" localSheetId="16">#N/A</definedName>
    <definedName name="ggggg">BS!ggggg</definedName>
    <definedName name="GII" localSheetId="1">#REF!</definedName>
    <definedName name="GII" localSheetId="3">#REF!</definedName>
    <definedName name="GII" localSheetId="9">#REF!</definedName>
    <definedName name="GII" localSheetId="15">#REF!</definedName>
    <definedName name="GII">#REF!</definedName>
    <definedName name="gilts" localSheetId="1">[19]S.P.2!#REF!</definedName>
    <definedName name="gilts" localSheetId="3">[19]S.P.2!#REF!</definedName>
    <definedName name="gilts" localSheetId="9">[19]S.P.2!#REF!</definedName>
    <definedName name="gilts" localSheetId="15">[19]S.P.2!#REF!</definedName>
    <definedName name="gilts">[19]S.P.2!#REF!</definedName>
    <definedName name="gilts10" localSheetId="1">[19]S.P.3!#REF!</definedName>
    <definedName name="gilts10" localSheetId="3">[19]S.P.3!#REF!</definedName>
    <definedName name="gilts10" localSheetId="9">[19]S.P.3!#REF!</definedName>
    <definedName name="gilts10" localSheetId="15">[19]S.P.3!#REF!</definedName>
    <definedName name="gilts10">[19]S.P.3!#REF!</definedName>
    <definedName name="gilts20" localSheetId="1">[19]S.P.2!#REF!</definedName>
    <definedName name="gilts20" localSheetId="3">[19]S.P.2!#REF!</definedName>
    <definedName name="gilts20" localSheetId="9">[19]S.P.2!#REF!</definedName>
    <definedName name="gilts20" localSheetId="15">[19]S.P.2!#REF!</definedName>
    <definedName name="gilts20">[19]S.P.2!#REF!</definedName>
    <definedName name="GotoErrGrid" localSheetId="1">#REF!</definedName>
    <definedName name="GotoErrGrid" localSheetId="3">#REF!</definedName>
    <definedName name="GotoErrGrid" localSheetId="9">#REF!</definedName>
    <definedName name="GotoErrGrid" localSheetId="15">#REF!</definedName>
    <definedName name="GotoErrGrid">#REF!</definedName>
    <definedName name="GotoErrMsg" localSheetId="1">#REF!</definedName>
    <definedName name="GotoErrMsg" localSheetId="3">#REF!</definedName>
    <definedName name="GotoErrMsg" localSheetId="9">#REF!</definedName>
    <definedName name="GotoErrMsg" localSheetId="15">#REF!</definedName>
    <definedName name="GotoErrMsg">#REF!</definedName>
    <definedName name="Gototitles" localSheetId="1">#REF!</definedName>
    <definedName name="Gototitles" localSheetId="3">#REF!</definedName>
    <definedName name="Gototitles" localSheetId="9">#REF!</definedName>
    <definedName name="Gototitles" localSheetId="15">#REF!</definedName>
    <definedName name="Gototitles">#REF!</definedName>
    <definedName name="Gotówka_i_operacje_z_bankiem_centralnym" localSheetId="1">#REF!</definedName>
    <definedName name="Gotówka_i_operacje_z_bankiem_centralnym" localSheetId="3">#REF!</definedName>
    <definedName name="Gotówka_i_operacje_z_bankiem_centralnym" localSheetId="9">#REF!</definedName>
    <definedName name="Gotówka_i_operacje_z_bankiem_centralnym" localSheetId="15">#REF!</definedName>
    <definedName name="Gotówka_i_operacje_z_bankiem_centralnym" localSheetId="16">#REF!</definedName>
    <definedName name="Gotówka_i_operacje_z_bankiem_centralnym">#REF!</definedName>
    <definedName name="Grading" localSheetId="1">#REF!</definedName>
    <definedName name="Grading" localSheetId="3">#REF!</definedName>
    <definedName name="Grading" localSheetId="9">#REF!</definedName>
    <definedName name="Grading" localSheetId="15">#REF!</definedName>
    <definedName name="Grading" localSheetId="16">#REF!</definedName>
    <definedName name="Grading">#REF!</definedName>
    <definedName name="groshedg20" localSheetId="1">[19]S.P.2!#REF!</definedName>
    <definedName name="groshedg20" localSheetId="3">[19]S.P.2!#REF!</definedName>
    <definedName name="groshedg20" localSheetId="9">[19]S.P.2!#REF!</definedName>
    <definedName name="groshedg20" localSheetId="15">[19]S.P.2!#REF!</definedName>
    <definedName name="groshedg20">[19]S.P.2!#REF!</definedName>
    <definedName name="grosinv20" localSheetId="1">[19]S.P.2!#REF!</definedName>
    <definedName name="grosinv20" localSheetId="3">[19]S.P.2!#REF!</definedName>
    <definedName name="grosinv20" localSheetId="9">[19]S.P.2!#REF!</definedName>
    <definedName name="grosinv20" localSheetId="15">[19]S.P.2!#REF!</definedName>
    <definedName name="grosinv20">[19]S.P.2!#REF!</definedName>
    <definedName name="grprelief_paid" localSheetId="1">#REF!</definedName>
    <definedName name="grprelief_paid" localSheetId="3">#REF!</definedName>
    <definedName name="grprelief_paid" localSheetId="9">#REF!</definedName>
    <definedName name="grprelief_paid" localSheetId="15">#REF!</definedName>
    <definedName name="grprelief_paid">#REF!</definedName>
    <definedName name="grprelief_received" localSheetId="1">#REF!</definedName>
    <definedName name="grprelief_received" localSheetId="3">#REF!</definedName>
    <definedName name="grprelief_received" localSheetId="9">#REF!</definedName>
    <definedName name="grprelief_received" localSheetId="15">#REF!</definedName>
    <definedName name="grprelief_received">#REF!</definedName>
    <definedName name="grupa" localSheetId="1">[36]grupa!#REF!</definedName>
    <definedName name="grupa" localSheetId="4">[36]grupa!#REF!</definedName>
    <definedName name="grupa" localSheetId="3">[36]grupa!#REF!</definedName>
    <definedName name="grupa" localSheetId="9">[36]grupa!#REF!</definedName>
    <definedName name="grupa" localSheetId="15">[36]grupa!#REF!</definedName>
    <definedName name="grupa" localSheetId="16">[37]grupa!#REF!</definedName>
    <definedName name="grupa">[36]grupa!#REF!</definedName>
    <definedName name="Grupa2000M" localSheetId="1">#REF!</definedName>
    <definedName name="Grupa2000M" localSheetId="3">#REF!</definedName>
    <definedName name="Grupa2000M" localSheetId="9">#REF!</definedName>
    <definedName name="Grupa2000M" localSheetId="15">#REF!</definedName>
    <definedName name="Grupa2000M">#REF!</definedName>
    <definedName name="Grupa2000Y" localSheetId="1">#REF!</definedName>
    <definedName name="Grupa2000Y" localSheetId="3">#REF!</definedName>
    <definedName name="Grupa2000Y" localSheetId="9">#REF!</definedName>
    <definedName name="Grupa2000Y" localSheetId="15">#REF!</definedName>
    <definedName name="Grupa2000Y">#REF!</definedName>
    <definedName name="Grupa2001M" localSheetId="1">#REF!</definedName>
    <definedName name="Grupa2001M" localSheetId="3">#REF!</definedName>
    <definedName name="Grupa2001M" localSheetId="9">#REF!</definedName>
    <definedName name="Grupa2001M" localSheetId="15">#REF!</definedName>
    <definedName name="Grupa2001M">#REF!</definedName>
    <definedName name="Grupa2001Y" localSheetId="1">#REF!</definedName>
    <definedName name="Grupa2001Y" localSheetId="3">#REF!</definedName>
    <definedName name="Grupa2001Y" localSheetId="9">#REF!</definedName>
    <definedName name="Grupa2001Y" localSheetId="15">#REF!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hidden="1">{"'BZ SA P&amp;l (fORECAST)'!$A$1:$BR$26"}</definedName>
    <definedName name="Header" localSheetId="1">#REF!</definedName>
    <definedName name="Header" localSheetId="3">#REF!</definedName>
    <definedName name="Header" localSheetId="9">#REF!</definedName>
    <definedName name="Header" localSheetId="15">#REF!</definedName>
    <definedName name="Header">#REF!</definedName>
    <definedName name="Hedge" localSheetId="1">#REF!</definedName>
    <definedName name="Hedge" localSheetId="3">#REF!</definedName>
    <definedName name="Hedge" localSheetId="9">#REF!</definedName>
    <definedName name="Hedge" localSheetId="15">#REF!</definedName>
    <definedName name="Hedge">#REF!</definedName>
    <definedName name="hedge_07" localSheetId="1">#REF!</definedName>
    <definedName name="hedge_07" localSheetId="3">#REF!</definedName>
    <definedName name="hedge_07" localSheetId="9">#REF!</definedName>
    <definedName name="hedge_07" localSheetId="15">#REF!</definedName>
    <definedName name="hedge_07">#REF!</definedName>
    <definedName name="hedge_08" localSheetId="1">#REF!</definedName>
    <definedName name="hedge_08" localSheetId="3">#REF!</definedName>
    <definedName name="hedge_08" localSheetId="9">#REF!</definedName>
    <definedName name="hedge_08" localSheetId="15">#REF!</definedName>
    <definedName name="hedge_08">#REF!</definedName>
    <definedName name="hefjwdfjk" localSheetId="1">'[5]wybrane dane finansowe 1'!#REF!</definedName>
    <definedName name="hefjwdfjk" localSheetId="3">'[5]wybrane dane finansowe 1'!#REF!</definedName>
    <definedName name="hefjwdfjk" localSheetId="9">'[5]wybrane dane finansowe 1'!#REF!</definedName>
    <definedName name="hefjwdfjk" localSheetId="15">'[5]wybrane dane finansowe 1'!#REF!</definedName>
    <definedName name="hefjwdfjk" localSheetId="16">'[5]wybrane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6">#N/A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6"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6">#N/A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hidden="1">{"'BZ SA P&amp;l (fORECAST)'!$A$1:$BR$26"}</definedName>
    <definedName name="hjsufyufdfsfsf">#N/A</definedName>
    <definedName name="ho" localSheetId="1">#REF!</definedName>
    <definedName name="ho" localSheetId="3">#REF!</definedName>
    <definedName name="ho" localSheetId="9">#REF!</definedName>
    <definedName name="ho" localSheetId="15">#REF!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3">#REF!</definedName>
    <definedName name="hy" localSheetId="9">#REF!</definedName>
    <definedName name="hy" localSheetId="15">#REF!</definedName>
    <definedName name="hy">#REF!</definedName>
    <definedName name="HypDateTimeFormat">"mm/dd/yy HH:MM AM/PM"</definedName>
    <definedName name="HypIntgFormat">"###0"</definedName>
    <definedName name="HypRealFormat">"#,##0.#####"</definedName>
    <definedName name="hyukj" localSheetId="1">#REF!</definedName>
    <definedName name="hyukj" localSheetId="3">#REF!</definedName>
    <definedName name="hyukj" localSheetId="9">#REF!</definedName>
    <definedName name="hyukj" localSheetId="15">#REF!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3">#REF!</definedName>
    <definedName name="IAF06_2007" localSheetId="9">#REF!</definedName>
    <definedName name="IAF06_2007" localSheetId="15">#REF!</definedName>
    <definedName name="IAF06_2007">#REF!</definedName>
    <definedName name="IAF2006_2" localSheetId="1">#REF!</definedName>
    <definedName name="IAF2006_2" localSheetId="3">#REF!</definedName>
    <definedName name="IAF2006_2" localSheetId="9">#REF!</definedName>
    <definedName name="IAF2006_2" localSheetId="15">#REF!</definedName>
    <definedName name="IAF2006_2">#REF!</definedName>
    <definedName name="IBNR" localSheetId="1">#REF!</definedName>
    <definedName name="IBNR" localSheetId="3">#REF!</definedName>
    <definedName name="IBNR" localSheetId="9">#REF!</definedName>
    <definedName name="IBNR" localSheetId="15">#REF!</definedName>
    <definedName name="IBNR">#REF!</definedName>
    <definedName name="ICBS" localSheetId="1">#REF!</definedName>
    <definedName name="ICBS" localSheetId="3">#REF!</definedName>
    <definedName name="ICBS" localSheetId="9">#REF!</definedName>
    <definedName name="ICBS" localSheetId="15">#REF!</definedName>
    <definedName name="ICBS">#REF!</definedName>
    <definedName name="ID" localSheetId="1">#REF!</definedName>
    <definedName name="ID" localSheetId="3">#REF!</definedName>
    <definedName name="ID" localSheetId="9">#REF!</definedName>
    <definedName name="ID" localSheetId="15">#REF!</definedName>
    <definedName name="ID" localSheetId="16">#REF!</definedName>
    <definedName name="ID">#REF!</definedName>
    <definedName name="ID_XBRL" localSheetId="1">#REF!</definedName>
    <definedName name="ID_XBRL" localSheetId="3">#REF!</definedName>
    <definedName name="ID_XBRL" localSheetId="9">#REF!</definedName>
    <definedName name="ID_XBRL" localSheetId="15">#REF!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9">'[30]wybrane dane finansowe 1'!#REF!</definedName>
    <definedName name="iiiiiiiiiiiiiiiiiiiiiiiiiiiiiiiiiiiiiiiiiiiiiiiiiiiiiiiiiiiiiiiiiiiiiiii" localSheetId="15">'[30]wybrane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1">#REF!</definedName>
    <definedName name="Industry" localSheetId="3">#REF!</definedName>
    <definedName name="Industry" localSheetId="9">#REF!</definedName>
    <definedName name="Industry" localSheetId="15">#REF!</definedName>
    <definedName name="Industry" localSheetId="16">#REF!</definedName>
    <definedName name="Industry">#REF!</definedName>
    <definedName name="inf" localSheetId="1">#REF!</definedName>
    <definedName name="inf" localSheetId="3">#REF!</definedName>
    <definedName name="inf" localSheetId="9">#REF!</definedName>
    <definedName name="inf" localSheetId="15">#REF!</definedName>
    <definedName name="inf">#REF!</definedName>
    <definedName name="inf_2" localSheetId="1">#REF!</definedName>
    <definedName name="inf_2" localSheetId="3">#REF!</definedName>
    <definedName name="inf_2" localSheetId="9">#REF!</definedName>
    <definedName name="inf_2" localSheetId="15">#REF!</definedName>
    <definedName name="inf_2">#REF!</definedName>
    <definedName name="Informacja_dodatkowa07" localSheetId="1">#REF!</definedName>
    <definedName name="Informacja_dodatkowa07" localSheetId="3">#REF!</definedName>
    <definedName name="Informacja_dodatkowa07" localSheetId="9">#REF!</definedName>
    <definedName name="Informacja_dodatkowa07" localSheetId="15">#REF!</definedName>
    <definedName name="Informacja_dodatkowa07" localSheetId="16">#REF!</definedName>
    <definedName name="Informacja_dodatkowa07">#REF!</definedName>
    <definedName name="Informacja_dodatkowa08" localSheetId="1">#REF!</definedName>
    <definedName name="Informacja_dodatkowa08" localSheetId="3">#REF!</definedName>
    <definedName name="Informacja_dodatkowa08" localSheetId="9">#REF!</definedName>
    <definedName name="Informacja_dodatkowa08" localSheetId="15">#REF!</definedName>
    <definedName name="Informacja_dodatkowa08" localSheetId="16">#REF!</definedName>
    <definedName name="Informacja_dodatkowa08">#REF!</definedName>
    <definedName name="Investments_in_associates_12_2007" localSheetId="1">#REF!</definedName>
    <definedName name="Investments_in_associates_12_2007" localSheetId="3">#REF!</definedName>
    <definedName name="Investments_in_associates_12_2007" localSheetId="9">#REF!</definedName>
    <definedName name="Investments_in_associates_12_2007" localSheetId="15">#REF!</definedName>
    <definedName name="Investments_in_associates_12_2007">#REF!</definedName>
    <definedName name="Investments_in_associates_12_2008" localSheetId="1">#REF!</definedName>
    <definedName name="Investments_in_associates_12_2008" localSheetId="3">#REF!</definedName>
    <definedName name="Investments_in_associates_12_2008" localSheetId="9">#REF!</definedName>
    <definedName name="Investments_in_associates_12_2008" localSheetId="15">#REF!</definedName>
    <definedName name="Investments_in_associates_12_2008">#REF!</definedName>
    <definedName name="Inwestycje_w_podmioty" localSheetId="1">#REF!</definedName>
    <definedName name="Inwestycje_w_podmioty" localSheetId="3">#REF!</definedName>
    <definedName name="Inwestycje_w_podmioty" localSheetId="9">#REF!</definedName>
    <definedName name="Inwestycje_w_podmioty" localSheetId="15">#REF!</definedName>
    <definedName name="Inwestycje_w_podmioty" localSheetId="16">#REF!</definedName>
    <definedName name="Inwestycje_w_podmioty">#REF!</definedName>
    <definedName name="Inwestycyjne_aktywa_finansowe" localSheetId="1">#REF!</definedName>
    <definedName name="Inwestycyjne_aktywa_finansowe" localSheetId="3">#REF!</definedName>
    <definedName name="Inwestycyjne_aktywa_finansowe" localSheetId="9">#REF!</definedName>
    <definedName name="Inwestycyjne_aktywa_finansowe" localSheetId="15">#REF!</definedName>
    <definedName name="Inwestycyjne_aktywa_finansowe" localSheetId="16">#REF!</definedName>
    <definedName name="Inwestycyjne_aktywa_finansowe">#REF!</definedName>
    <definedName name="IRS_dt" localSheetId="1">#REF!</definedName>
    <definedName name="IRS_dt" localSheetId="3">#REF!</definedName>
    <definedName name="IRS_dt" localSheetId="9">#REF!</definedName>
    <definedName name="IRS_dt" localSheetId="15">#REF!</definedName>
    <definedName name="IRS_dt">#REF!</definedName>
    <definedName name="IRS_dw" localSheetId="1">#REF!</definedName>
    <definedName name="IRS_dw" localSheetId="3">#REF!</definedName>
    <definedName name="IRS_dw" localSheetId="9">#REF!</definedName>
    <definedName name="IRS_dw" localSheetId="15">#REF!</definedName>
    <definedName name="IRS_dw">#REF!</definedName>
    <definedName name="IV_1" localSheetId="1">#REF!</definedName>
    <definedName name="IV_1" localSheetId="3">#REF!</definedName>
    <definedName name="IV_1" localSheetId="9">#REF!</definedName>
    <definedName name="IV_1" localSheetId="15">#REF!</definedName>
    <definedName name="IV_1">#REF!</definedName>
    <definedName name="IV_2" localSheetId="1">#REF!</definedName>
    <definedName name="IV_2" localSheetId="3">#REF!</definedName>
    <definedName name="IV_2" localSheetId="9">#REF!</definedName>
    <definedName name="IV_2" localSheetId="15">#REF!</definedName>
    <definedName name="IV_2" localSheetId="16">#REF!</definedName>
    <definedName name="IV_2">#REF!</definedName>
    <definedName name="IX.2005">#N/A</definedName>
    <definedName name="jakikredyt">[21]nazwy!$E$1:$E$13</definedName>
    <definedName name="jakikredyt3">[40]nazwy!$E$1:$E$15</definedName>
    <definedName name="JanuaryL" localSheetId="1">#REF!</definedName>
    <definedName name="JanuaryL" localSheetId="3">#REF!</definedName>
    <definedName name="JanuaryL" localSheetId="9">#REF!</definedName>
    <definedName name="JanuaryL" localSheetId="15">#REF!</definedName>
    <definedName name="JanuaryL">#REF!</definedName>
    <definedName name="JedenRadekPodSestavou" localSheetId="1">#REF!</definedName>
    <definedName name="JedenRadekPodSestavou" localSheetId="3">#REF!</definedName>
    <definedName name="JedenRadekPodSestavou" localSheetId="9">#REF!</definedName>
    <definedName name="JedenRadekPodSestavou" localSheetId="15">#REF!</definedName>
    <definedName name="JedenRadekPodSestavou">#REF!</definedName>
    <definedName name="JedenRadekPodSestavou_11" localSheetId="1">#REF!</definedName>
    <definedName name="JedenRadekPodSestavou_11" localSheetId="3">#REF!</definedName>
    <definedName name="JedenRadekPodSestavou_11" localSheetId="9">#REF!</definedName>
    <definedName name="JedenRadekPodSestavou_11" localSheetId="15">#REF!</definedName>
    <definedName name="JedenRadekPodSestavou_11">#REF!</definedName>
    <definedName name="JedenRadekPodSestavou_2" localSheetId="1">#REF!</definedName>
    <definedName name="JedenRadekPodSestavou_2" localSheetId="3">#REF!</definedName>
    <definedName name="JedenRadekPodSestavou_2" localSheetId="9">#REF!</definedName>
    <definedName name="JedenRadekPodSestavou_2" localSheetId="15">#REF!</definedName>
    <definedName name="JedenRadekPodSestavou_2">#REF!</definedName>
    <definedName name="JedenRadekPodSestavou_28" localSheetId="1">#REF!</definedName>
    <definedName name="JedenRadekPodSestavou_28" localSheetId="3">#REF!</definedName>
    <definedName name="JedenRadekPodSestavou_28" localSheetId="9">#REF!</definedName>
    <definedName name="JedenRadekPodSestavou_28" localSheetId="15">#REF!</definedName>
    <definedName name="JedenRadekPodSestavou_28">#REF!</definedName>
    <definedName name="JedenRadekVedleSestavy" localSheetId="1">#REF!</definedName>
    <definedName name="JedenRadekVedleSestavy" localSheetId="3">#REF!</definedName>
    <definedName name="JedenRadekVedleSestavy" localSheetId="9">#REF!</definedName>
    <definedName name="JedenRadekVedleSestavy" localSheetId="15">#REF!</definedName>
    <definedName name="JedenRadekVedleSestavy">#REF!</definedName>
    <definedName name="JedenRadekVedleSestavy_11" localSheetId="1">#REF!</definedName>
    <definedName name="JedenRadekVedleSestavy_11" localSheetId="3">#REF!</definedName>
    <definedName name="JedenRadekVedleSestavy_11" localSheetId="9">#REF!</definedName>
    <definedName name="JedenRadekVedleSestavy_11" localSheetId="15">#REF!</definedName>
    <definedName name="JedenRadekVedleSestavy_11">#REF!</definedName>
    <definedName name="JedenRadekVedleSestavy_2" localSheetId="1">#REF!</definedName>
    <definedName name="JedenRadekVedleSestavy_2" localSheetId="3">#REF!</definedName>
    <definedName name="JedenRadekVedleSestavy_2" localSheetId="9">#REF!</definedName>
    <definedName name="JedenRadekVedleSestavy_2" localSheetId="15">#REF!</definedName>
    <definedName name="JedenRadekVedleSestavy_2">#REF!</definedName>
    <definedName name="JedenRadekVedleSestavy_28" localSheetId="1">#REF!</definedName>
    <definedName name="JedenRadekVedleSestavy_28" localSheetId="3">#REF!</definedName>
    <definedName name="JedenRadekVedleSestavy_28" localSheetId="9">#REF!</definedName>
    <definedName name="JedenRadekVedleSestavy_28" localSheetId="15">#REF!</definedName>
    <definedName name="JedenRadekVedleSestavy_28">#REF!</definedName>
    <definedName name="jednostka_raportująca" localSheetId="16">[41]lista!$B$2:$B$3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6"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6"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6"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6"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6"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6"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6"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6"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hidden="1">{"'BZ SA P&amp;l (fORECAST)'!$A$1:$BR$26"}</definedName>
    <definedName name="JPYPLN" localSheetId="1">#REF!</definedName>
    <definedName name="JPYPLN" localSheetId="3">#REF!</definedName>
    <definedName name="JPYPLN" localSheetId="9">#REF!</definedName>
    <definedName name="JPYPLN" localSheetId="15">#REF!</definedName>
    <definedName name="JPYPLN">#REF!</definedName>
    <definedName name="JPYPLN1M" localSheetId="1">#REF!</definedName>
    <definedName name="JPYPLN1M" localSheetId="3">#REF!</definedName>
    <definedName name="JPYPLN1M" localSheetId="9">#REF!</definedName>
    <definedName name="JPYPLN1M" localSheetId="15">#REF!</definedName>
    <definedName name="JPYPLN1M">#REF!</definedName>
    <definedName name="jshhdgsud">#N/A</definedName>
    <definedName name="JulyFC" localSheetId="1">#REF!</definedName>
    <definedName name="JulyFC" localSheetId="3">#REF!</definedName>
    <definedName name="JulyFC" localSheetId="9">#REF!</definedName>
    <definedName name="JulyFC" localSheetId="15">#REF!</definedName>
    <definedName name="JulyFC">#REF!</definedName>
    <definedName name="JulyIC" localSheetId="1">#REF!</definedName>
    <definedName name="JulyIC" localSheetId="3">#REF!</definedName>
    <definedName name="JulyIC" localSheetId="9">#REF!</definedName>
    <definedName name="JulyIC" localSheetId="15">#REF!</definedName>
    <definedName name="JulyIC">#REF!</definedName>
    <definedName name="JulyII" localSheetId="1">#REF!</definedName>
    <definedName name="JulyII" localSheetId="3">#REF!</definedName>
    <definedName name="JulyII" localSheetId="9">#REF!</definedName>
    <definedName name="JulyII" localSheetId="15">#REF!</definedName>
    <definedName name="JulyII">#REF!</definedName>
    <definedName name="JulyL" localSheetId="1">#REF!</definedName>
    <definedName name="JulyL" localSheetId="3">#REF!</definedName>
    <definedName name="JulyL" localSheetId="9">#REF!</definedName>
    <definedName name="JulyL" localSheetId="15">#REF!</definedName>
    <definedName name="JulyL">#REF!</definedName>
    <definedName name="Jun_2003" localSheetId="1">#REF!</definedName>
    <definedName name="Jun_2003" localSheetId="3">#REF!</definedName>
    <definedName name="Jun_2003" localSheetId="9">#REF!</definedName>
    <definedName name="Jun_2003" localSheetId="15">#REF!</definedName>
    <definedName name="Jun_2003">#REF!</definedName>
    <definedName name="JuneL" localSheetId="1">#REF!</definedName>
    <definedName name="JuneL" localSheetId="3">#REF!</definedName>
    <definedName name="JuneL" localSheetId="9">#REF!</definedName>
    <definedName name="JuneL" localSheetId="15">#REF!</definedName>
    <definedName name="JuneL">#REF!</definedName>
    <definedName name="K_11" localSheetId="1">#REF!</definedName>
    <definedName name="K_11" localSheetId="3">#REF!</definedName>
    <definedName name="K_11" localSheetId="9">#REF!</definedName>
    <definedName name="K_11" localSheetId="15">#REF!</definedName>
    <definedName name="K_11" localSheetId="16">#REF!</definedName>
    <definedName name="K_11">#REF!</definedName>
    <definedName name="K_11_1" localSheetId="1">#REF!</definedName>
    <definedName name="K_11_1" localSheetId="3">#REF!</definedName>
    <definedName name="K_11_1" localSheetId="9">#REF!</definedName>
    <definedName name="K_11_1" localSheetId="15">#REF!</definedName>
    <definedName name="K_11_1" localSheetId="16">#REF!</definedName>
    <definedName name="K_11_1">#REF!</definedName>
    <definedName name="K_11_2" localSheetId="1">#REF!</definedName>
    <definedName name="K_11_2" localSheetId="3">#REF!</definedName>
    <definedName name="K_11_2" localSheetId="9">#REF!</definedName>
    <definedName name="K_11_2" localSheetId="15">#REF!</definedName>
    <definedName name="K_11_2" localSheetId="16">#REF!</definedName>
    <definedName name="K_11_2">#REF!</definedName>
    <definedName name="K_310305" localSheetId="1">#REF!</definedName>
    <definedName name="K_310305" localSheetId="3">#REF!</definedName>
    <definedName name="K_310305" localSheetId="9">#REF!</definedName>
    <definedName name="K_310305" localSheetId="15">#REF!</definedName>
    <definedName name="K_310305" localSheetId="16">#REF!</definedName>
    <definedName name="K_310305">#REF!</definedName>
    <definedName name="K_310306" localSheetId="1">#REF!</definedName>
    <definedName name="K_310306" localSheetId="3">#REF!</definedName>
    <definedName name="K_310306" localSheetId="9">#REF!</definedName>
    <definedName name="K_310306" localSheetId="15">#REF!</definedName>
    <definedName name="K_310306" localSheetId="16">#REF!</definedName>
    <definedName name="K_310306">#REF!</definedName>
    <definedName name="K_311204" localSheetId="1">#REF!</definedName>
    <definedName name="K_311204" localSheetId="3">#REF!</definedName>
    <definedName name="K_311204" localSheetId="9">#REF!</definedName>
    <definedName name="K_311204" localSheetId="15">#REF!</definedName>
    <definedName name="K_311204" localSheetId="16">#REF!</definedName>
    <definedName name="K_311204">#REF!</definedName>
    <definedName name="K_311205" localSheetId="1">#REF!</definedName>
    <definedName name="K_311205" localSheetId="3">#REF!</definedName>
    <definedName name="K_311205" localSheetId="9">#REF!</definedName>
    <definedName name="K_311205" localSheetId="15">#REF!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9">[43]Kapitały!#REF!</definedName>
    <definedName name="K_PF" localSheetId="15">[43]Kapitały!#REF!</definedName>
    <definedName name="K_PF" localSheetId="16">[43]Kapitały!#REF!</definedName>
    <definedName name="K_PF">[43]Kapitały!#REF!</definedName>
    <definedName name="kap_skons2" localSheetId="1">'[18]kapitaly skons'!#REF!</definedName>
    <definedName name="kap_skons2" localSheetId="4">'[18]kapitaly skons'!#REF!</definedName>
    <definedName name="kap_skons2" localSheetId="3">'[18]kapitaly skons'!#REF!</definedName>
    <definedName name="kap_skons2" localSheetId="9">'[18]kapitaly skons'!#REF!</definedName>
    <definedName name="kap_skons2" localSheetId="15">'[18]kapitaly skons'!#REF!</definedName>
    <definedName name="kap_skons2" localSheetId="16">'[18]kapitaly skons'!#REF!</definedName>
    <definedName name="kap_skons2">'[18]kapitaly skons'!#REF!</definedName>
    <definedName name="Kapiatły_skons" localSheetId="1">#REF!</definedName>
    <definedName name="Kapiatły_skons" localSheetId="3">#REF!</definedName>
    <definedName name="Kapiatły_skons" localSheetId="9">#REF!</definedName>
    <definedName name="Kapiatły_skons" localSheetId="15">#REF!</definedName>
    <definedName name="Kapiatły_skons" localSheetId="16">#REF!</definedName>
    <definedName name="Kapiatły_skons">#REF!</definedName>
    <definedName name="kapitaly_0607" localSheetId="1">#REF!</definedName>
    <definedName name="kapitaly_0607" localSheetId="3">#REF!</definedName>
    <definedName name="kapitaly_0607" localSheetId="9">#REF!</definedName>
    <definedName name="kapitaly_0607" localSheetId="15">#REF!</definedName>
    <definedName name="kapitaly_0607">#REF!</definedName>
    <definedName name="kapitaly_0608" localSheetId="1">#REF!</definedName>
    <definedName name="kapitaly_0608" localSheetId="3">#REF!</definedName>
    <definedName name="kapitaly_0608" localSheetId="9">#REF!</definedName>
    <definedName name="kapitaly_0608" localSheetId="15">#REF!</definedName>
    <definedName name="kapitaly_0608">#REF!</definedName>
    <definedName name="kapitaly_1207" localSheetId="1">#REF!</definedName>
    <definedName name="kapitaly_1207" localSheetId="3">#REF!</definedName>
    <definedName name="kapitaly_1207" localSheetId="9">#REF!</definedName>
    <definedName name="kapitaly_1207" localSheetId="15">#REF!</definedName>
    <definedName name="kapitaly_1207">#REF!</definedName>
    <definedName name="kapitały_skons0608" localSheetId="1">'[18]kapitaly skons'!#REF!</definedName>
    <definedName name="kapitały_skons0608" localSheetId="4">'[18]kapitaly skons'!#REF!</definedName>
    <definedName name="kapitały_skons0608" localSheetId="3">'[18]kapitaly skons'!#REF!</definedName>
    <definedName name="kapitały_skons0608" localSheetId="9">'[18]kapitaly skons'!#REF!</definedName>
    <definedName name="kapitały_skons0608" localSheetId="15">'[18]kapitaly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1">#REF!</definedName>
    <definedName name="KL_WSK_ROK" localSheetId="3">#REF!</definedName>
    <definedName name="KL_WSK_ROK" localSheetId="9">#REF!</definedName>
    <definedName name="KL_WSK_ROK" localSheetId="15">#REF!</definedName>
    <definedName name="KL_WSK_ROK" localSheetId="16">#REF!</definedName>
    <definedName name="KL_WSK_ROK">#REF!</definedName>
    <definedName name="Komentarz">[44]lista!$J$2:$J$100</definedName>
    <definedName name="koncentracja_branz0606" localSheetId="1">'[45]branże 2008'!#REF!</definedName>
    <definedName name="koncentracja_branz0606" localSheetId="3">'[45]branże 2008'!#REF!</definedName>
    <definedName name="koncentracja_branz0606" localSheetId="9">'[45]branże 2008'!#REF!</definedName>
    <definedName name="koncentracja_branz0606" localSheetId="15">'[45]branże 2008'!#REF!</definedName>
    <definedName name="koncentracja_branz0606">'[45]branże 2008'!#REF!</definedName>
    <definedName name="Koncentracja_geogr0606" localSheetId="1">'[45]regiony 06.08'!#REF!</definedName>
    <definedName name="Koncentracja_geogr0606" localSheetId="3">'[45]regiony 06.08'!#REF!</definedName>
    <definedName name="Koncentracja_geogr0606" localSheetId="9">'[45]regiony 06.08'!#REF!</definedName>
    <definedName name="Koncentracja_geogr0606" localSheetId="15">'[45]regiony 06.08'!#REF!</definedName>
    <definedName name="Koncentracja_geogr0606">'[45]regiony 06.08'!#REF!</definedName>
    <definedName name="koniec_FBN019_4" localSheetId="1">#REF!</definedName>
    <definedName name="koniec_FBN019_4" localSheetId="3">#REF!</definedName>
    <definedName name="koniec_FBN019_4" localSheetId="9">#REF!</definedName>
    <definedName name="koniec_FBN019_4" localSheetId="15">#REF!</definedName>
    <definedName name="koniec_FBN019_4">#REF!</definedName>
    <definedName name="koniec_FBN019_6" localSheetId="1">#REF!</definedName>
    <definedName name="koniec_FBN019_6" localSheetId="3">#REF!</definedName>
    <definedName name="koniec_FBN019_6" localSheetId="9">#REF!</definedName>
    <definedName name="koniec_FBN019_6" localSheetId="15">#REF!</definedName>
    <definedName name="koniec_FBN019_6">#REF!</definedName>
    <definedName name="koniec_FBN019_7" localSheetId="1">#REF!</definedName>
    <definedName name="koniec_FBN019_7" localSheetId="3">#REF!</definedName>
    <definedName name="koniec_FBN019_7" localSheetId="9">#REF!</definedName>
    <definedName name="koniec_FBN019_7" localSheetId="15">#REF!</definedName>
    <definedName name="koniec_FBN019_7">#REF!</definedName>
    <definedName name="koniec_FBN019_8" localSheetId="1">#REF!</definedName>
    <definedName name="koniec_FBN019_8" localSheetId="3">#REF!</definedName>
    <definedName name="koniec_FBN019_8" localSheetId="9">#REF!</definedName>
    <definedName name="koniec_FBN019_8" localSheetId="15">#REF!</definedName>
    <definedName name="koniec_FBN019_8">#REF!</definedName>
    <definedName name="koniec_FBN020_2" localSheetId="1">#REF!</definedName>
    <definedName name="koniec_FBN020_2" localSheetId="3">#REF!</definedName>
    <definedName name="koniec_FBN020_2" localSheetId="9">#REF!</definedName>
    <definedName name="koniec_FBN020_2" localSheetId="15">#REF!</definedName>
    <definedName name="koniec_FBN020_2">#REF!</definedName>
    <definedName name="koniec_FIN004A" localSheetId="1">'[34]FIN004A i 4B'!#REF!</definedName>
    <definedName name="koniec_FIN004A" localSheetId="3">'[34]FIN004A i 4B'!#REF!</definedName>
    <definedName name="koniec_FIN004A" localSheetId="9">'[34]FIN004A i 4B'!#REF!</definedName>
    <definedName name="koniec_FIN004A" localSheetId="15">'[34]FIN004A i 4B'!#REF!</definedName>
    <definedName name="koniec_FIN004A">'[34]FIN004A i 4B'!#REF!</definedName>
    <definedName name="koniec_FIN005_1" localSheetId="1">#REF!</definedName>
    <definedName name="koniec_FIN005_1" localSheetId="3">#REF!</definedName>
    <definedName name="koniec_FIN005_1" localSheetId="9">#REF!</definedName>
    <definedName name="koniec_FIN005_1" localSheetId="15">#REF!</definedName>
    <definedName name="koniec_FIN005_1">#REF!</definedName>
    <definedName name="KONSOL2000M" localSheetId="1">#REF!</definedName>
    <definedName name="KONSOL2000M" localSheetId="3">#REF!</definedName>
    <definedName name="KONSOL2000M" localSheetId="9">#REF!</definedName>
    <definedName name="KONSOL2000M" localSheetId="15">#REF!</definedName>
    <definedName name="KONSOL2000M">#REF!</definedName>
    <definedName name="KONSOL2000Y" localSheetId="1">#REF!</definedName>
    <definedName name="KONSOL2000Y" localSheetId="3">#REF!</definedName>
    <definedName name="KONSOL2000Y" localSheetId="9">#REF!</definedName>
    <definedName name="KONSOL2000Y" localSheetId="15">#REF!</definedName>
    <definedName name="KONSOL2000Y">#REF!</definedName>
    <definedName name="Kontrpartne" localSheetId="16">[46]lista!$B$2:$B$20</definedName>
    <definedName name="Kontrpartne">[46]lista!$B$2:$B$20</definedName>
    <definedName name="Kontrpartner" localSheetId="16">[22]lista!$B$2:$B$212</definedName>
    <definedName name="Kontrpartner">[22]lista!$B$2:$B$212</definedName>
    <definedName name="KOPIA" localSheetId="1">'[5]wybrane dane finansowe 1'!#REF!</definedName>
    <definedName name="KOPIA" localSheetId="3">'[5]wybrane dane finansowe 1'!#REF!</definedName>
    <definedName name="KOPIA" localSheetId="9">'[5]wybrane dane finansowe 1'!#REF!</definedName>
    <definedName name="KOPIA" localSheetId="15">'[5]wybrane dane finansowe 1'!#REF!</definedName>
    <definedName name="KOPIA" localSheetId="16">'[5]wybrane dane finansowe 1'!#REF!</definedName>
    <definedName name="KOPIA">'[5]wybrane dane finansowe 1'!#REF!</definedName>
    <definedName name="Koszty_działania_banku" localSheetId="1">#REF!</definedName>
    <definedName name="Koszty_działania_banku" localSheetId="3">#REF!</definedName>
    <definedName name="Koszty_działania_banku" localSheetId="9">#REF!</definedName>
    <definedName name="Koszty_działania_banku" localSheetId="15">#REF!</definedName>
    <definedName name="Koszty_działania_banku" localSheetId="16">#REF!</definedName>
    <definedName name="Koszty_działania_banku">#REF!</definedName>
    <definedName name="Koszty_pracownicze" localSheetId="1">#REF!</definedName>
    <definedName name="Koszty_pracownicze" localSheetId="3">#REF!</definedName>
    <definedName name="Koszty_pracownicze" localSheetId="9">#REF!</definedName>
    <definedName name="Koszty_pracownicze" localSheetId="15">#REF!</definedName>
    <definedName name="Koszty_pracownicze" localSheetId="16">#REF!</definedName>
    <definedName name="Koszty_pracownicze">#REF!</definedName>
    <definedName name="KS_062006" localSheetId="1">#REF!</definedName>
    <definedName name="KS_062006" localSheetId="3">#REF!</definedName>
    <definedName name="KS_062006" localSheetId="9">#REF!</definedName>
    <definedName name="KS_062006" localSheetId="15">#REF!</definedName>
    <definedName name="KS_062006">#REF!</definedName>
    <definedName name="KS_300905" localSheetId="1">#REF!</definedName>
    <definedName name="KS_300905" localSheetId="3">#REF!</definedName>
    <definedName name="KS_300905" localSheetId="9">#REF!</definedName>
    <definedName name="KS_300905" localSheetId="15">#REF!</definedName>
    <definedName name="KS_300905" localSheetId="16">#REF!</definedName>
    <definedName name="KS_300905">#REF!</definedName>
    <definedName name="KS_30092005" localSheetId="1">#REF!</definedName>
    <definedName name="KS_30092005" localSheetId="3">#REF!</definedName>
    <definedName name="KS_30092005" localSheetId="9">#REF!</definedName>
    <definedName name="KS_30092005" localSheetId="15">#REF!</definedName>
    <definedName name="KS_30092005" localSheetId="16">#REF!</definedName>
    <definedName name="KS_30092005">#REF!</definedName>
    <definedName name="KS_310305" localSheetId="1">#REF!</definedName>
    <definedName name="KS_310305" localSheetId="3">#REF!</definedName>
    <definedName name="KS_310305" localSheetId="9">#REF!</definedName>
    <definedName name="KS_310305" localSheetId="15">#REF!</definedName>
    <definedName name="KS_310305" localSheetId="16">#REF!</definedName>
    <definedName name="KS_310305">#REF!</definedName>
    <definedName name="KS_310306" localSheetId="1">#REF!</definedName>
    <definedName name="KS_310306" localSheetId="3">#REF!</definedName>
    <definedName name="KS_310306" localSheetId="9">#REF!</definedName>
    <definedName name="KS_310306" localSheetId="15">#REF!</definedName>
    <definedName name="KS_310306" localSheetId="16">#REF!</definedName>
    <definedName name="KS_310306">#REF!</definedName>
    <definedName name="KS_311204" localSheetId="1">#REF!</definedName>
    <definedName name="KS_311204" localSheetId="3">#REF!</definedName>
    <definedName name="KS_311204" localSheetId="9">#REF!</definedName>
    <definedName name="KS_311204" localSheetId="15">#REF!</definedName>
    <definedName name="KS_311204" localSheetId="16">#REF!</definedName>
    <definedName name="KS_311204">#REF!</definedName>
    <definedName name="KS_311205" localSheetId="1">#REF!</definedName>
    <definedName name="KS_311205" localSheetId="3">#REF!</definedName>
    <definedName name="KS_311205" localSheetId="9">#REF!</definedName>
    <definedName name="KS_311205" localSheetId="15">#REF!</definedName>
    <definedName name="KS_311205" localSheetId="16">#REF!</definedName>
    <definedName name="KS_311205">#REF!</definedName>
    <definedName name="KW_MB2004" localSheetId="1">#REF!</definedName>
    <definedName name="KW_MB2004" localSheetId="3">#REF!</definedName>
    <definedName name="KW_MB2004" localSheetId="9">#REF!</definedName>
    <definedName name="KW_MB2004" localSheetId="15">#REF!</definedName>
    <definedName name="KW_MB2004" localSheetId="16">#REF!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6">#N/A</definedName>
    <definedName name="kwiecień_bez_FIAT">BS!kwiecień_bez_FIAT</definedName>
    <definedName name="L">#N/A</definedName>
    <definedName name="LANG">[32]Słownik!$A$2</definedName>
    <definedName name="LBI" localSheetId="1">#REF!</definedName>
    <definedName name="LBI" localSheetId="3">#REF!</definedName>
    <definedName name="LBI" localSheetId="9">#REF!</definedName>
    <definedName name="LBI" localSheetId="15">#REF!</definedName>
    <definedName name="LBI">#REF!</definedName>
    <definedName name="LFI" localSheetId="1">#REF!</definedName>
    <definedName name="LFI" localSheetId="3">#REF!</definedName>
    <definedName name="LFI" localSheetId="9">#REF!</definedName>
    <definedName name="LFI" localSheetId="15">#REF!</definedName>
    <definedName name="LFI">#REF!</definedName>
    <definedName name="LIB_Month" localSheetId="1">OFFSET(#REF!,0,#REF!,1,13)</definedName>
    <definedName name="LIB_Month" localSheetId="3">OFFSET(#REF!,0,#REF!,1,13)</definedName>
    <definedName name="LIB_Month" localSheetId="9">OFFSET(#REF!,0,#REF!,1,13)</definedName>
    <definedName name="LIB_Month" localSheetId="15">OFFSET(#REF!,0,#REF!,1,13)</definedName>
    <definedName name="LIB_Month">OFFSET(#REF!,0,#REF!,1,13)</definedName>
    <definedName name="LIB_MortgageFX" localSheetId="1">OFFSET(#REF!,0,#REF!,1,13)</definedName>
    <definedName name="LIB_MortgageFX" localSheetId="3">OFFSET(#REF!,0,#REF!,1,13)</definedName>
    <definedName name="LIB_MortgageFX" localSheetId="9">OFFSET(#REF!,0,#REF!,1,13)</definedName>
    <definedName name="LIB_MortgageFX" localSheetId="15">OFFSET(#REF!,0,#REF!,1,13)</definedName>
    <definedName name="LIB_MortgageFX">OFFSET(#REF!,0,#REF!,1,13)</definedName>
    <definedName name="LIB_MortgagePLN" localSheetId="1">OFFSET(#REF!,0,#REF!,1,13)</definedName>
    <definedName name="LIB_MortgagePLN" localSheetId="3">OFFSET(#REF!,0,#REF!,1,13)</definedName>
    <definedName name="LIB_MortgagePLN" localSheetId="9">OFFSET(#REF!,0,#REF!,1,13)</definedName>
    <definedName name="LIB_MortgagePLN" localSheetId="15">OFFSET(#REF!,0,#REF!,1,13)</definedName>
    <definedName name="LIB_MortgagePLN">OFFSET(#REF!,0,#REF!,1,13)</definedName>
    <definedName name="LIB_PS" localSheetId="1">OFFSET(#REF!,0,#REF!,1,13)</definedName>
    <definedName name="LIB_PS" localSheetId="3">OFFSET(#REF!,0,#REF!,1,13)</definedName>
    <definedName name="LIB_PS" localSheetId="9">OFFSET(#REF!,0,#REF!,1,13)</definedName>
    <definedName name="LIB_PS" localSheetId="15">OFFSET(#REF!,0,#REF!,1,13)</definedName>
    <definedName name="LIB_PS">OFFSET(#REF!,0,#REF!,1,13)</definedName>
    <definedName name="LIB_SCL" localSheetId="1">OFFSET(#REF!,0,#REF!,1,13)</definedName>
    <definedName name="LIB_SCL" localSheetId="3">OFFSET(#REF!,0,#REF!,1,13)</definedName>
    <definedName name="LIB_SCL" localSheetId="9">OFFSET(#REF!,0,#REF!,1,13)</definedName>
    <definedName name="LIB_SCL" localSheetId="15">OFFSET(#REF!,0,#REF!,1,13)</definedName>
    <definedName name="LIB_SCL">OFFSET(#REF!,0,#REF!,1,13)</definedName>
    <definedName name="LIB_Secured" localSheetId="1">OFFSET(#REF!,0,#REF!,1,13)</definedName>
    <definedName name="LIB_Secured" localSheetId="3">OFFSET(#REF!,0,#REF!,1,13)</definedName>
    <definedName name="LIB_Secured" localSheetId="9">OFFSET(#REF!,0,#REF!,1,13)</definedName>
    <definedName name="LIB_Secured" localSheetId="15">OFFSET(#REF!,0,#REF!,1,13)</definedName>
    <definedName name="LIB_Secured">OFFSET(#REF!,0,#REF!,1,13)</definedName>
    <definedName name="LIBM_MortgageFX" localSheetId="1">OFFSET(#REF!,0,#REF!,1,13)</definedName>
    <definedName name="LIBM_MortgageFX" localSheetId="3">OFFSET(#REF!,0,#REF!,1,13)</definedName>
    <definedName name="LIBM_MortgageFX" localSheetId="9">OFFSET(#REF!,0,#REF!,1,13)</definedName>
    <definedName name="LIBM_MortgageFX" localSheetId="15">OFFSET(#REF!,0,#REF!,1,13)</definedName>
    <definedName name="LIBM_MortgageFX">OFFSET(#REF!,0,#REF!,1,13)</definedName>
    <definedName name="LIBM_MortgagePLN" localSheetId="1">OFFSET(#REF!,0,#REF!,1,13)</definedName>
    <definedName name="LIBM_MortgagePLN" localSheetId="3">OFFSET(#REF!,0,#REF!,1,13)</definedName>
    <definedName name="LIBM_MortgagePLN" localSheetId="9">OFFSET(#REF!,0,#REF!,1,13)</definedName>
    <definedName name="LIBM_MortgagePLN" localSheetId="15">OFFSET(#REF!,0,#REF!,1,13)</definedName>
    <definedName name="LIBM_MortgagePLN">OFFSET(#REF!,0,#REF!,1,13)</definedName>
    <definedName name="LIBM_PS" localSheetId="1">OFFSET(#REF!,0,#REF!,1,13)</definedName>
    <definedName name="LIBM_PS" localSheetId="3">OFFSET(#REF!,0,#REF!,1,13)</definedName>
    <definedName name="LIBM_PS" localSheetId="9">OFFSET(#REF!,0,#REF!,1,13)</definedName>
    <definedName name="LIBM_PS" localSheetId="15">OFFSET(#REF!,0,#REF!,1,13)</definedName>
    <definedName name="LIBM_PS">OFFSET(#REF!,0,#REF!,1,13)</definedName>
    <definedName name="LIBM_SCL" localSheetId="1">OFFSET(#REF!,0,#REF!,1,13)</definedName>
    <definedName name="LIBM_SCL" localSheetId="3">OFFSET(#REF!,0,#REF!,1,13)</definedName>
    <definedName name="LIBM_SCL" localSheetId="9">OFFSET(#REF!,0,#REF!,1,13)</definedName>
    <definedName name="LIBM_SCL" localSheetId="15">OFFSET(#REF!,0,#REF!,1,13)</definedName>
    <definedName name="LIBM_SCL">OFFSET(#REF!,0,#REF!,1,13)</definedName>
    <definedName name="LIBM_Secured" localSheetId="1">OFFSET(#REF!,0,#REF!,1,13)</definedName>
    <definedName name="LIBM_Secured" localSheetId="3">OFFSET(#REF!,0,#REF!,1,13)</definedName>
    <definedName name="LIBM_Secured" localSheetId="9">OFFSET(#REF!,0,#REF!,1,13)</definedName>
    <definedName name="LIBM_Secured" localSheetId="15">OFFSET(#REF!,0,#REF!,1,13)</definedName>
    <definedName name="LIBM_Secured">OFFSET(#REF!,0,#REF!,1,13)</definedName>
    <definedName name="liczba_nagrod" localSheetId="1">#REF!</definedName>
    <definedName name="liczba_nagrod" localSheetId="3">#REF!</definedName>
    <definedName name="liczba_nagrod" localSheetId="9">#REF!</definedName>
    <definedName name="liczba_nagrod" localSheetId="15">#REF!</definedName>
    <definedName name="liczba_nagrod" localSheetId="16">#REF!</definedName>
    <definedName name="liczba_nagrod">#REF!</definedName>
    <definedName name="liczbanagrod2008" localSheetId="1">#REF!</definedName>
    <definedName name="liczbanagrod2008" localSheetId="3">#REF!</definedName>
    <definedName name="liczbanagrod2008" localSheetId="9">#REF!</definedName>
    <definedName name="liczbanagrod2008" localSheetId="15">#REF!</definedName>
    <definedName name="liczbanagrod2008" localSheetId="16">#REF!</definedName>
    <definedName name="liczbanagrod2008">#REF!</definedName>
    <definedName name="Link" localSheetId="1">#REF!</definedName>
    <definedName name="Link" localSheetId="3">#REF!</definedName>
    <definedName name="Link" localSheetId="9">#REF!</definedName>
    <definedName name="Link" localSheetId="15">#REF!</definedName>
    <definedName name="Link" localSheetId="16">#REF!</definedName>
    <definedName name="Link">#REF!</definedName>
    <definedName name="lip" localSheetId="1">BS!lip</definedName>
    <definedName name="lip" localSheetId="0">#N/A</definedName>
    <definedName name="lip" localSheetId="3">'Przychody prowizyjne'!lip</definedName>
    <definedName name="lip" localSheetId="16">#N/A</definedName>
    <definedName name="lip">BS!lip</definedName>
    <definedName name="Lista">[47]SEGMENTY!$H$5:$H$7</definedName>
    <definedName name="lista_jednostek">[48]jednostki_biznesowe!$A$2:$A$22</definedName>
    <definedName name="lista_podzial_podmiotowy" localSheetId="1">#REF!</definedName>
    <definedName name="lista_podzial_podmiotowy" localSheetId="3">#REF!</definedName>
    <definedName name="lista_podzial_podmiotowy" localSheetId="9">#REF!</definedName>
    <definedName name="lista_podzial_podmiotowy" localSheetId="15">#REF!</definedName>
    <definedName name="lista_podzial_podmiotowy">#REF!</definedName>
    <definedName name="lk">#N/A</definedName>
    <definedName name="lklj" localSheetId="1">#REF!</definedName>
    <definedName name="lklj" localSheetId="3">#REF!</definedName>
    <definedName name="lklj" localSheetId="9">#REF!</definedName>
    <definedName name="lklj" localSheetId="15">#REF!</definedName>
    <definedName name="lklj">#REF!</definedName>
    <definedName name="ll" localSheetId="16">'[49]Noty bilans'!$A$49:$C$61</definedName>
    <definedName name="ll">'[49]Noty bilans'!$A$49:$C$61</definedName>
    <definedName name="lll">#N/A</definedName>
    <definedName name="llll" localSheetId="16">'[49]Noty bilans'!$A$149:$C$180</definedName>
    <definedName name="llll">'[49]Noty bilans'!$A$149:$C$180</definedName>
    <definedName name="lllll">#N/A</definedName>
    <definedName name="LPI" localSheetId="1">#REF!</definedName>
    <definedName name="LPI" localSheetId="3">#REF!</definedName>
    <definedName name="LPI" localSheetId="9">#REF!</definedName>
    <definedName name="LPI" localSheetId="15">#REF!</definedName>
    <definedName name="LPI">#REF!</definedName>
    <definedName name="M" localSheetId="1">#REF!</definedName>
    <definedName name="M" localSheetId="3">#REF!</definedName>
    <definedName name="M" localSheetId="9">#REF!</definedName>
    <definedName name="M" localSheetId="15">#REF!</definedName>
    <definedName name="M">#REF!</definedName>
    <definedName name="M_MarginFX">OFFSET([27]ML!$Z$49,0,[27]ML!$Y$2,1,13)</definedName>
    <definedName name="M_MarginPLN">OFFSET([27]ML!$Z$48,0,[27]ML!$Y$2,1,13)</definedName>
    <definedName name="M_MarginTotal">OFFSET([27]ML!$Z$47,0,[27]ML!$Y$2,1,13)</definedName>
    <definedName name="M_NB_FX_BMargin" localSheetId="1">OFFSET(#REF!,0,#REF!,1,13)</definedName>
    <definedName name="M_NB_FX_BMargin" localSheetId="3">OFFSET(#REF!,0,#REF!,1,13)</definedName>
    <definedName name="M_NB_FX_BMargin" localSheetId="9">OFFSET(#REF!,0,#REF!,1,13)</definedName>
    <definedName name="M_NB_FX_BMargin" localSheetId="15">OFFSET(#REF!,0,#REF!,1,13)</definedName>
    <definedName name="M_NB_FX_BMargin">OFFSET(#REF!,0,#REF!,1,13)</definedName>
    <definedName name="M_NB_FX_EOP">OFFSET([26]ML!$Z$55,0,[26]ML!$Y$2,1,13)</definedName>
    <definedName name="M_NB_FX_Margin">OFFSET([26]ML!$Z$60,0,[26]ML!$Y$2,1,13)</definedName>
    <definedName name="M_NB_PLN_BMargin" localSheetId="1">OFFSET(#REF!,0,#REF!,1,13)</definedName>
    <definedName name="M_NB_PLN_BMargin" localSheetId="3">OFFSET(#REF!,0,#REF!,1,13)</definedName>
    <definedName name="M_NB_PLN_BMargin" localSheetId="9">OFFSET(#REF!,0,#REF!,1,13)</definedName>
    <definedName name="M_NB_PLN_BMargin" localSheetId="15">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6" hidden="1">{"'BZ SA P&amp;l (fORECAST)'!$A$1:$BR$26"}</definedName>
    <definedName name="mar" hidden="1">{"'BZ SA P&amp;l (fORECAST)'!$A$1:$BR$26"}</definedName>
    <definedName name="Mar_2003" localSheetId="1">#REF!</definedName>
    <definedName name="Mar_2003" localSheetId="3">#REF!</definedName>
    <definedName name="Mar_2003" localSheetId="9">#REF!</definedName>
    <definedName name="Mar_2003" localSheetId="15">#REF!</definedName>
    <definedName name="Mar_2003">#REF!</definedName>
    <definedName name="MarchL" localSheetId="1">#REF!</definedName>
    <definedName name="MarchL" localSheetId="3">#REF!</definedName>
    <definedName name="MarchL" localSheetId="9">#REF!</definedName>
    <definedName name="MarchL" localSheetId="15">#REF!</definedName>
    <definedName name="MarchL">#REF!</definedName>
    <definedName name="masternotes_allfirst" localSheetId="1">[19]S.P.23!#REF!</definedName>
    <definedName name="masternotes_allfirst" localSheetId="3">[19]S.P.23!#REF!</definedName>
    <definedName name="masternotes_allfirst" localSheetId="9">[19]S.P.23!#REF!</definedName>
    <definedName name="masternotes_allfirst" localSheetId="15">[19]S.P.23!#REF!</definedName>
    <definedName name="masternotes_allfirst">[19]S.P.23!#REF!</definedName>
    <definedName name="masternotes_allfirst_percent" localSheetId="1">[19]S.P.23!#REF!</definedName>
    <definedName name="masternotes_allfirst_percent" localSheetId="3">[19]S.P.23!#REF!</definedName>
    <definedName name="masternotes_allfirst_percent" localSheetId="9">[19]S.P.23!#REF!</definedName>
    <definedName name="masternotes_allfirst_percent" localSheetId="15">[19]S.P.23!#REF!</definedName>
    <definedName name="masternotes_allfirst_percent">[19]S.P.23!#REF!</definedName>
    <definedName name="MaxOblastTabulky" localSheetId="1">#REF!</definedName>
    <definedName name="MaxOblastTabulky" localSheetId="3">#REF!</definedName>
    <definedName name="MaxOblastTabulky" localSheetId="9">#REF!</definedName>
    <definedName name="MaxOblastTabulky" localSheetId="15">#REF!</definedName>
    <definedName name="MaxOblastTabulky">#REF!</definedName>
    <definedName name="MaxOblastTabulky_11" localSheetId="1">#REF!</definedName>
    <definedName name="MaxOblastTabulky_11" localSheetId="3">#REF!</definedName>
    <definedName name="MaxOblastTabulky_11" localSheetId="9">#REF!</definedName>
    <definedName name="MaxOblastTabulky_11" localSheetId="15">#REF!</definedName>
    <definedName name="MaxOblastTabulky_11">#REF!</definedName>
    <definedName name="MaxOblastTabulky_2" localSheetId="1">#REF!</definedName>
    <definedName name="MaxOblastTabulky_2" localSheetId="3">#REF!</definedName>
    <definedName name="MaxOblastTabulky_2" localSheetId="9">#REF!</definedName>
    <definedName name="MaxOblastTabulky_2" localSheetId="15">#REF!</definedName>
    <definedName name="MaxOblastTabulky_2">#REF!</definedName>
    <definedName name="MaxOblastTabulky_28" localSheetId="1">#REF!</definedName>
    <definedName name="MaxOblastTabulky_28" localSheetId="3">#REF!</definedName>
    <definedName name="MaxOblastTabulky_28" localSheetId="9">#REF!</definedName>
    <definedName name="MaxOblastTabulky_28" localSheetId="15">#REF!</definedName>
    <definedName name="MaxOblastTabulky_28">#REF!</definedName>
    <definedName name="MayL" localSheetId="1">#REF!</definedName>
    <definedName name="MayL" localSheetId="3">#REF!</definedName>
    <definedName name="MayL" localSheetId="9">#REF!</definedName>
    <definedName name="MayL" localSheetId="15">#REF!</definedName>
    <definedName name="MayL">#REF!</definedName>
    <definedName name="met_kon" localSheetId="1">#REF!</definedName>
    <definedName name="met_kon" localSheetId="3">#REF!</definedName>
    <definedName name="met_kon" localSheetId="9">#REF!</definedName>
    <definedName name="met_kon" localSheetId="15">#REF!</definedName>
    <definedName name="met_kon" localSheetId="16">#REF!</definedName>
    <definedName name="met_kon">#REF!</definedName>
    <definedName name="METODA_KONSOLIDACJI" localSheetId="1">#REF!</definedName>
    <definedName name="METODA_KONSOLIDACJI" localSheetId="3">#REF!</definedName>
    <definedName name="METODA_KONSOLIDACJI" localSheetId="9">#REF!</definedName>
    <definedName name="METODA_KONSOLIDACJI" localSheetId="15">#REF!</definedName>
    <definedName name="METODA_KONSOLIDACJI" localSheetId="16">#REF!</definedName>
    <definedName name="METODA_KONSOLIDACJI">#REF!</definedName>
    <definedName name="mies">[50]PB2009!$C$2</definedName>
    <definedName name="miesiące" localSheetId="1">#REF!</definedName>
    <definedName name="miesiące" localSheetId="3">#REF!</definedName>
    <definedName name="miesiące" localSheetId="9">#REF!</definedName>
    <definedName name="miesiące" localSheetId="15">#REF!</definedName>
    <definedName name="miesiące" localSheetId="16">#REF!</definedName>
    <definedName name="miesiące">#REF!</definedName>
    <definedName name="Miesiące_krótkie">[51]START!$C$46:$D$57</definedName>
    <definedName name="MIKA" localSheetId="1">#REF!</definedName>
    <definedName name="MIKA" localSheetId="3">#REF!</definedName>
    <definedName name="MIKA" localSheetId="9">#REF!</definedName>
    <definedName name="MIKA" localSheetId="15">#REF!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6"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hidden="1">{"'BZ SA P&amp;l (fORECAST)'!$A$1:$BR$26"}</definedName>
    <definedName name="mkttrad" localSheetId="1">[19]S.P.20!#REF!</definedName>
    <definedName name="mkttrad" localSheetId="3">[19]S.P.20!#REF!</definedName>
    <definedName name="mkttrad" localSheetId="9">[19]S.P.20!#REF!</definedName>
    <definedName name="mkttrad" localSheetId="15">[19]S.P.20!#REF!</definedName>
    <definedName name="mkttrad">[19]S.P.20!#REF!</definedName>
    <definedName name="mm" localSheetId="1">BS!mm</definedName>
    <definedName name="mm" localSheetId="0">#N/A</definedName>
    <definedName name="mm" localSheetId="3">'Przychody prowizyjne'!mm</definedName>
    <definedName name="mm" localSheetId="16">#N/A</definedName>
    <definedName name="mm">BS!mm</definedName>
    <definedName name="mmm" localSheetId="1">BS!mmm</definedName>
    <definedName name="mmm" localSheetId="0">#N/A</definedName>
    <definedName name="mmm" localSheetId="3">'Przychody prowizyjne'!mmm</definedName>
    <definedName name="mmm" localSheetId="16">#N/A</definedName>
    <definedName name="mmm">BS!mmm</definedName>
    <definedName name="mmmm" localSheetId="1">BS!mmmm</definedName>
    <definedName name="mmmm" localSheetId="0">#N/A</definedName>
    <definedName name="mmmm" localSheetId="3">'Przychody prowizyjne'!mmmm</definedName>
    <definedName name="mmmm" localSheetId="16">#N/A</definedName>
    <definedName name="mmmm">BS!mmmm</definedName>
    <definedName name="mmmmm" localSheetId="1">BS!mmmmm</definedName>
    <definedName name="mmmmm" localSheetId="0">#N/A</definedName>
    <definedName name="mmmmm" localSheetId="3">'Przychody prowizyjne'!mmmmm</definedName>
    <definedName name="mmmmm" localSheetId="16">#N/A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3">#REF!</definedName>
    <definedName name="month" localSheetId="9">#REF!</definedName>
    <definedName name="month" localSheetId="15">#REF!</definedName>
    <definedName name="month" localSheetId="16">#REF!</definedName>
    <definedName name="month">#REF!</definedName>
    <definedName name="Month_to_Date_Result_Br" localSheetId="1">#REF!</definedName>
    <definedName name="Month_to_Date_Result_Br" localSheetId="3">#REF!</definedName>
    <definedName name="Month_to_Date_Result_Br" localSheetId="9">#REF!</definedName>
    <definedName name="Month_to_Date_Result_Br" localSheetId="15">#REF!</definedName>
    <definedName name="Month_to_Date_Result_Br">#REF!</definedName>
    <definedName name="Month_to_Date_Result_Ccy" localSheetId="1">#REF!</definedName>
    <definedName name="Month_to_Date_Result_Ccy" localSheetId="3">#REF!</definedName>
    <definedName name="Month_to_Date_Result_Ccy" localSheetId="9">#REF!</definedName>
    <definedName name="Month_to_Date_Result_Ccy" localSheetId="15">#REF!</definedName>
    <definedName name="Month_to_Date_Result_Ccy">#REF!</definedName>
    <definedName name="Month_to_Date_Result_Cno" localSheetId="1">#REF!</definedName>
    <definedName name="Month_to_Date_Result_Cno" localSheetId="3">#REF!</definedName>
    <definedName name="Month_to_Date_Result_Cno" localSheetId="9">#REF!</definedName>
    <definedName name="Month_to_Date_Result_Cno" localSheetId="15">#REF!</definedName>
    <definedName name="Month_to_Date_Result_Cno">#REF!</definedName>
    <definedName name="Month_to_Date_Result_Date" localSheetId="1">#REF!</definedName>
    <definedName name="Month_to_Date_Result_Date" localSheetId="3">#REF!</definedName>
    <definedName name="Month_to_Date_Result_Date" localSheetId="9">#REF!</definedName>
    <definedName name="Month_to_Date_Result_Date" localSheetId="15">#REF!</definedName>
    <definedName name="Month_to_Date_Result_Date">#REF!</definedName>
    <definedName name="Month_to_Date_Result_Description" localSheetId="1">#REF!</definedName>
    <definedName name="Month_to_Date_Result_Description" localSheetId="3">#REF!</definedName>
    <definedName name="Month_to_Date_Result_Description" localSheetId="9">#REF!</definedName>
    <definedName name="Month_to_Date_Result_Description" localSheetId="15">#REF!</definedName>
    <definedName name="Month_to_Date_Result_Description">#REF!</definedName>
    <definedName name="Month_to_Date_Result_Invtype" localSheetId="1">#REF!</definedName>
    <definedName name="Month_to_Date_Result_Invtype" localSheetId="3">#REF!</definedName>
    <definedName name="Month_to_Date_Result_Invtype" localSheetId="9">#REF!</definedName>
    <definedName name="Month_to_Date_Result_Invtype" localSheetId="15">#REF!</definedName>
    <definedName name="Month_to_Date_Result_Invtype">#REF!</definedName>
    <definedName name="Month_to_Date_Result_Issuedate" localSheetId="1">#REF!</definedName>
    <definedName name="Month_to_Date_Result_Issuedate" localSheetId="3">#REF!</definedName>
    <definedName name="Month_to_Date_Result_Issuedate" localSheetId="9">#REF!</definedName>
    <definedName name="Month_to_Date_Result_Issuedate" localSheetId="15">#REF!</definedName>
    <definedName name="Month_to_Date_Result_Issuedate">#REF!</definedName>
    <definedName name="Month_to_Date_Result_Issuer" localSheetId="1">#REF!</definedName>
    <definedName name="Month_to_Date_Result_Issuer" localSheetId="3">#REF!</definedName>
    <definedName name="Month_to_Date_Result_Issuer" localSheetId="9">#REF!</definedName>
    <definedName name="Month_to_Date_Result_Issuer" localSheetId="15">#REF!</definedName>
    <definedName name="Month_to_Date_Result_Issuer">#REF!</definedName>
    <definedName name="Month_to_Date_Result_Matdate" localSheetId="1">#REF!</definedName>
    <definedName name="Month_to_Date_Result_Matdate" localSheetId="3">#REF!</definedName>
    <definedName name="Month_to_Date_Result_Matdate" localSheetId="9">#REF!</definedName>
    <definedName name="Month_to_Date_Result_Matdate" localSheetId="15">#REF!</definedName>
    <definedName name="Month_to_Date_Result_Matdate">#REF!</definedName>
    <definedName name="Month_to_Date_Result_Next_Month_End" localSheetId="1">#REF!</definedName>
    <definedName name="Month_to_Date_Result_Next_Month_End" localSheetId="3">#REF!</definedName>
    <definedName name="Month_to_Date_Result_Next_Month_End" localSheetId="9">#REF!</definedName>
    <definedName name="Month_to_Date_Result_Next_Month_End" localSheetId="15">#REF!</definedName>
    <definedName name="Month_to_Date_Result_Next_Month_End">#REF!</definedName>
    <definedName name="Month_to_Date_Result_Opics_Realised_Pl" localSheetId="1">#REF!</definedName>
    <definedName name="Month_to_Date_Result_Opics_Realised_Pl" localSheetId="3">#REF!</definedName>
    <definedName name="Month_to_Date_Result_Opics_Realised_Pl" localSheetId="9">#REF!</definedName>
    <definedName name="Month_to_Date_Result_Opics_Realised_Pl" localSheetId="15">#REF!</definedName>
    <definedName name="Month_to_Date_Result_Opics_Realised_Pl">#REF!</definedName>
    <definedName name="Month_to_Date_Result_Port" localSheetId="1">#REF!</definedName>
    <definedName name="Month_to_Date_Result_Port" localSheetId="3">#REF!</definedName>
    <definedName name="Month_to_Date_Result_Port" localSheetId="9">#REF!</definedName>
    <definedName name="Month_to_Date_Result_Port" localSheetId="15">#REF!</definedName>
    <definedName name="Month_to_Date_Result_Port">#REF!</definedName>
    <definedName name="Month_to_Date_Result_Prev_Month_End" localSheetId="1">#REF!</definedName>
    <definedName name="Month_to_Date_Result_Prev_Month_End" localSheetId="3">#REF!</definedName>
    <definedName name="Month_to_Date_Result_Prev_Month_End" localSheetId="9">#REF!</definedName>
    <definedName name="Month_to_Date_Result_Prev_Month_End" localSheetId="15">#REF!</definedName>
    <definedName name="Month_to_Date_Result_Prev_Month_End">#REF!</definedName>
    <definedName name="Month_to_Date_Result_Prodtype" localSheetId="1">#REF!</definedName>
    <definedName name="Month_to_Date_Result_Prodtype" localSheetId="3">#REF!</definedName>
    <definedName name="Month_to_Date_Result_Prodtype" localSheetId="9">#REF!</definedName>
    <definedName name="Month_to_Date_Result_Prodtype" localSheetId="15">#REF!</definedName>
    <definedName name="Month_to_Date_Result_Prodtype">#REF!</definedName>
    <definedName name="Month_to_Date_Result_Product" localSheetId="1">#REF!</definedName>
    <definedName name="Month_to_Date_Result_Product" localSheetId="3">#REF!</definedName>
    <definedName name="Month_to_Date_Result_Product" localSheetId="9">#REF!</definedName>
    <definedName name="Month_to_Date_Result_Product" localSheetId="15">#REF!</definedName>
    <definedName name="Month_to_Date_Result_Product">#REF!</definedName>
    <definedName name="Month_to_Date_Result_Purc_Disc_Prem_Todate" localSheetId="1">#REF!</definedName>
    <definedName name="Month_to_Date_Result_Purc_Disc_Prem_Todate" localSheetId="3">#REF!</definedName>
    <definedName name="Month_to_Date_Result_Purc_Disc_Prem_Todate" localSheetId="9">#REF!</definedName>
    <definedName name="Month_to_Date_Result_Purc_Disc_Prem_Todate" localSheetId="15">#REF!</definedName>
    <definedName name="Month_to_Date_Result_Purc_Disc_Prem_Todate">#REF!</definedName>
    <definedName name="Month_to_Date_Result_Purc_Disc_Prem_Today" localSheetId="1">#REF!</definedName>
    <definedName name="Month_to_Date_Result_Purc_Disc_Prem_Today" localSheetId="3">#REF!</definedName>
    <definedName name="Month_to_Date_Result_Purc_Disc_Prem_Today" localSheetId="9">#REF!</definedName>
    <definedName name="Month_to_Date_Result_Purc_Disc_Prem_Today" localSheetId="15">#REF!</definedName>
    <definedName name="Month_to_Date_Result_Purc_Disc_Prem_Today">#REF!</definedName>
    <definedName name="Month_to_Date_Result_Purc_Qty_Todate" localSheetId="1">#REF!</definedName>
    <definedName name="Month_to_Date_Result_Purc_Qty_Todate" localSheetId="3">#REF!</definedName>
    <definedName name="Month_to_Date_Result_Purc_Qty_Todate" localSheetId="9">#REF!</definedName>
    <definedName name="Month_to_Date_Result_Purc_Qty_Todate" localSheetId="15">#REF!</definedName>
    <definedName name="Month_to_Date_Result_Purc_Qty_Todate">#REF!</definedName>
    <definedName name="Month_to_Date_Result_Purc_Qty_Today" localSheetId="1">#REF!</definedName>
    <definedName name="Month_to_Date_Result_Purc_Qty_Today" localSheetId="3">#REF!</definedName>
    <definedName name="Month_to_Date_Result_Purc_Qty_Today" localSheetId="9">#REF!</definedName>
    <definedName name="Month_to_Date_Result_Purc_Qty_Today" localSheetId="15">#REF!</definedName>
    <definedName name="Month_to_Date_Result_Purc_Qty_Today">#REF!</definedName>
    <definedName name="Month_to_Date_Result_Purchint_Purch_Todate" localSheetId="1">#REF!</definedName>
    <definedName name="Month_to_Date_Result_Purchint_Purch_Todate" localSheetId="3">#REF!</definedName>
    <definedName name="Month_to_Date_Result_Purchint_Purch_Todate" localSheetId="9">#REF!</definedName>
    <definedName name="Month_to_Date_Result_Purchint_Purch_Todate" localSheetId="15">#REF!</definedName>
    <definedName name="Month_to_Date_Result_Purchint_Purch_Todate">#REF!</definedName>
    <definedName name="Month_to_Date_Result_Purchint_Purch_Today" localSheetId="1">#REF!</definedName>
    <definedName name="Month_to_Date_Result_Purchint_Purch_Today" localSheetId="3">#REF!</definedName>
    <definedName name="Month_to_Date_Result_Purchint_Purch_Today" localSheetId="9">#REF!</definedName>
    <definedName name="Month_to_Date_Result_Purchint_Purch_Today" localSheetId="15">#REF!</definedName>
    <definedName name="Month_to_Date_Result_Purchint_Purch_Today">#REF!</definedName>
    <definedName name="Month_to_Date_Result_Purchint_Sale_Todate" localSheetId="1">#REF!</definedName>
    <definedName name="Month_to_Date_Result_Purchint_Sale_Todate" localSheetId="3">#REF!</definedName>
    <definedName name="Month_to_Date_Result_Purchint_Sale_Todate" localSheetId="9">#REF!</definedName>
    <definedName name="Month_to_Date_Result_Purchint_Sale_Todate" localSheetId="15">#REF!</definedName>
    <definedName name="Month_to_Date_Result_Purchint_Sale_Todate">#REF!</definedName>
    <definedName name="Month_to_Date_Result_Purchint_Sale_Today" localSheetId="1">#REF!</definedName>
    <definedName name="Month_to_Date_Result_Purchint_Sale_Today" localSheetId="3">#REF!</definedName>
    <definedName name="Month_to_Date_Result_Purchint_Sale_Today" localSheetId="9">#REF!</definedName>
    <definedName name="Month_to_Date_Result_Purchint_Sale_Today" localSheetId="15">#REF!</definedName>
    <definedName name="Month_to_Date_Result_Purchint_Sale_Today">#REF!</definedName>
    <definedName name="Month_to_Date_Result_Qty_Calc" localSheetId="1">#REF!</definedName>
    <definedName name="Month_to_Date_Result_Qty_Calc" localSheetId="3">#REF!</definedName>
    <definedName name="Month_to_Date_Result_Qty_Calc" localSheetId="9">#REF!</definedName>
    <definedName name="Month_to_Date_Result_Qty_Calc" localSheetId="15">#REF!</definedName>
    <definedName name="Month_to_Date_Result_Qty_Calc">#REF!</definedName>
    <definedName name="Month_to_Date_Result_Sale_Disc_Prem_Today" localSheetId="1">#REF!</definedName>
    <definedName name="Month_to_Date_Result_Sale_Disc_Prem_Today" localSheetId="3">#REF!</definedName>
    <definedName name="Month_to_Date_Result_Sale_Disc_Prem_Today" localSheetId="9">#REF!</definedName>
    <definedName name="Month_to_Date_Result_Sale_Disc_Prem_Today" localSheetId="15">#REF!</definedName>
    <definedName name="Month_to_Date_Result_Sale_Disc_Prem_Today">#REF!</definedName>
    <definedName name="Month_to_Date_Result_Sale_Qty_Todate" localSheetId="1">#REF!</definedName>
    <definedName name="Month_to_Date_Result_Sale_Qty_Todate" localSheetId="3">#REF!</definedName>
    <definedName name="Month_to_Date_Result_Sale_Qty_Todate" localSheetId="9">#REF!</definedName>
    <definedName name="Month_to_Date_Result_Sale_Qty_Todate" localSheetId="15">#REF!</definedName>
    <definedName name="Month_to_Date_Result_Sale_Qty_Todate">#REF!</definedName>
    <definedName name="Month_to_Date_Result_Sale_Qty_Today" localSheetId="1">#REF!</definedName>
    <definedName name="Month_to_Date_Result_Sale_Qty_Today" localSheetId="3">#REF!</definedName>
    <definedName name="Month_to_Date_Result_Sale_Qty_Today" localSheetId="9">#REF!</definedName>
    <definedName name="Month_to_Date_Result_Sale_Qty_Today" localSheetId="15">#REF!</definedName>
    <definedName name="Month_to_Date_Result_Sale_Qty_Today">#REF!</definedName>
    <definedName name="Month_to_Date_Result_Secid" localSheetId="1">#REF!</definedName>
    <definedName name="Month_to_Date_Result_Secid" localSheetId="3">#REF!</definedName>
    <definedName name="Month_to_Date_Result_Secid" localSheetId="9">#REF!</definedName>
    <definedName name="Month_to_Date_Result_Secid" localSheetId="15">#REF!</definedName>
    <definedName name="Month_to_Date_Result_Secid">#REF!</definedName>
    <definedName name="Month_to_Date_Result_Short_Ind" localSheetId="1">#REF!</definedName>
    <definedName name="Month_to_Date_Result_Short_Ind" localSheetId="3">#REF!</definedName>
    <definedName name="Month_to_Date_Result_Short_Ind" localSheetId="9">#REF!</definedName>
    <definedName name="Month_to_Date_Result_Short_Ind" localSheetId="15">#REF!</definedName>
    <definedName name="Month_to_Date_Result_Short_Ind">#REF!</definedName>
    <definedName name="Month_to_Date_Result_Spw" localSheetId="1">#REF!</definedName>
    <definedName name="Month_to_Date_Result_Spw" localSheetId="3">#REF!</definedName>
    <definedName name="Month_to_Date_Result_Spw" localSheetId="9">#REF!</definedName>
    <definedName name="Month_to_Date_Result_Spw" localSheetId="15">#REF!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#REF!</definedName>
    <definedName name="motable" localSheetId="3">#REF!</definedName>
    <definedName name="motable" localSheetId="9">#REF!</definedName>
    <definedName name="motable" localSheetId="15">#REF!</definedName>
    <definedName name="motable" localSheetId="16">#REF!</definedName>
    <definedName name="motable">#REF!</definedName>
    <definedName name="Movements" localSheetId="1">#REF!</definedName>
    <definedName name="Movements" localSheetId="3">#REF!</definedName>
    <definedName name="Movements" localSheetId="9">#REF!</definedName>
    <definedName name="Movements" localSheetId="15">#REF!</definedName>
    <definedName name="Movements" localSheetId="16">#REF!</definedName>
    <definedName name="Movements">#REF!</definedName>
    <definedName name="MOVTAX" localSheetId="1">#REF!</definedName>
    <definedName name="MOVTAX" localSheetId="3">#REF!</definedName>
    <definedName name="MOVTAX" localSheetId="9">#REF!</definedName>
    <definedName name="MOVTAX" localSheetId="15">#REF!</definedName>
    <definedName name="MOVTAX">#REF!</definedName>
    <definedName name="MPK" localSheetId="1">#REF!</definedName>
    <definedName name="MPK" localSheetId="3">#REF!</definedName>
    <definedName name="MPK" localSheetId="9">#REF!</definedName>
    <definedName name="MPK" localSheetId="15">#REF!</definedName>
    <definedName name="MPK">#REF!</definedName>
    <definedName name="N_25" localSheetId="1">'[52]Noty bilans 26'!#REF!</definedName>
    <definedName name="N_25" localSheetId="3">'[52]Noty bilans 26'!#REF!</definedName>
    <definedName name="N_25" localSheetId="9">'[52]Noty bilans 26'!#REF!</definedName>
    <definedName name="N_25" localSheetId="15">'[52]Noty bilans 26'!#REF!</definedName>
    <definedName name="N_25">'[52]Noty bilans 26'!#REF!</definedName>
    <definedName name="N_LAN">[53]X!$I$1</definedName>
    <definedName name="N_MON">[53]X!$D$1</definedName>
    <definedName name="N24_1" localSheetId="1">#REF!</definedName>
    <definedName name="N24_1" localSheetId="3">#REF!</definedName>
    <definedName name="N24_1" localSheetId="9">#REF!</definedName>
    <definedName name="N24_1" localSheetId="15">#REF!</definedName>
    <definedName name="N24_1">#REF!</definedName>
    <definedName name="N24_2" localSheetId="1">#REF!</definedName>
    <definedName name="N24_2" localSheetId="3">#REF!</definedName>
    <definedName name="N24_2" localSheetId="9">#REF!</definedName>
    <definedName name="N24_2" localSheetId="15">#REF!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#REF!</definedName>
    <definedName name="Nagrody2007" localSheetId="3">#REF!</definedName>
    <definedName name="Nagrody2007" localSheetId="9">#REF!</definedName>
    <definedName name="Nagrody2007" localSheetId="15">#REF!</definedName>
    <definedName name="Nagrody2007" localSheetId="16">#REF!</definedName>
    <definedName name="Nagrody2007">#REF!</definedName>
    <definedName name="Należności" localSheetId="1">#REF!</definedName>
    <definedName name="Należności" localSheetId="3">#REF!</definedName>
    <definedName name="Należności" localSheetId="9">#REF!</definedName>
    <definedName name="Należności" localSheetId="15">#REF!</definedName>
    <definedName name="Należności">#REF!</definedName>
    <definedName name="Należności_od_banków" localSheetId="1">#REF!</definedName>
    <definedName name="Należności_od_banków" localSheetId="3">#REF!</definedName>
    <definedName name="Należności_od_banków" localSheetId="9">#REF!</definedName>
    <definedName name="Należności_od_banków" localSheetId="15">#REF!</definedName>
    <definedName name="Należności_od_banków" localSheetId="16">#REF!</definedName>
    <definedName name="Należności_od_banków">#REF!</definedName>
    <definedName name="Należności_od_klientów" localSheetId="1">#REF!</definedName>
    <definedName name="Należności_od_klientów" localSheetId="3">#REF!</definedName>
    <definedName name="Należności_od_klientów" localSheetId="9">#REF!</definedName>
    <definedName name="Należności_od_klientów" localSheetId="15">#REF!</definedName>
    <definedName name="Należności_od_klientów" localSheetId="16">#REF!</definedName>
    <definedName name="Należności_od_klientów">#REF!</definedName>
    <definedName name="NAM">[55]AM!$A$1:$AA$313</definedName>
    <definedName name="Name_of_entity07" localSheetId="1">#REF!</definedName>
    <definedName name="Name_of_entity07" localSheetId="3">#REF!</definedName>
    <definedName name="Name_of_entity07" localSheetId="9">#REF!</definedName>
    <definedName name="Name_of_entity07" localSheetId="15">#REF!</definedName>
    <definedName name="Name_of_entity07">#REF!</definedName>
    <definedName name="Name_of_entity08" localSheetId="1">#REF!</definedName>
    <definedName name="Name_of_entity08" localSheetId="3">#REF!</definedName>
    <definedName name="Name_of_entity08" localSheetId="9">#REF!</definedName>
    <definedName name="Name_of_entity08" localSheetId="15">#REF!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#REF!</definedName>
    <definedName name="NB_21a" localSheetId="3">#REF!</definedName>
    <definedName name="NB_21a" localSheetId="9">#REF!</definedName>
    <definedName name="NB_21a" localSheetId="15">#REF!</definedName>
    <definedName name="NB_21a">#REF!</definedName>
    <definedName name="NB_23stowarzyszone" localSheetId="1">#REF!</definedName>
    <definedName name="NB_23stowarzyszone" localSheetId="3">#REF!</definedName>
    <definedName name="NB_23stowarzyszone" localSheetId="9">#REF!</definedName>
    <definedName name="NB_23stowarzyszone" localSheetId="15">#REF!</definedName>
    <definedName name="NB_23stowarzyszone">#REF!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9">'[43]Noty bilans'!#REF!</definedName>
    <definedName name="NB_30a" localSheetId="15">'[43]Noty bilans'!#REF!</definedName>
    <definedName name="NB_30a" localSheetId="16">'[43]Noty bilans'!#REF!</definedName>
    <definedName name="NB_30a">'[43]Noty bilans'!#REF!</definedName>
    <definedName name="NB_33r" localSheetId="1">#REF!</definedName>
    <definedName name="NB_33r" localSheetId="3">#REF!</definedName>
    <definedName name="NB_33r" localSheetId="9">#REF!</definedName>
    <definedName name="NB_33r" localSheetId="15">#REF!</definedName>
    <definedName name="NB_33r">#REF!</definedName>
    <definedName name="NB_N16" localSheetId="1">#REF!</definedName>
    <definedName name="NB_N16" localSheetId="3">#REF!</definedName>
    <definedName name="NB_N16" localSheetId="9">#REF!</definedName>
    <definedName name="NB_N16" localSheetId="15">#REF!</definedName>
    <definedName name="NB_N16">#REF!</definedName>
    <definedName name="NB_N17" localSheetId="1">#REF!</definedName>
    <definedName name="NB_N17" localSheetId="3">#REF!</definedName>
    <definedName name="NB_N17" localSheetId="9">#REF!</definedName>
    <definedName name="NB_N17" localSheetId="15">#REF!</definedName>
    <definedName name="NB_N17">#REF!</definedName>
    <definedName name="NB_N18" localSheetId="1">'[45]Noty bilans'!#REF!</definedName>
    <definedName name="NB_N18" localSheetId="3">'[45]Noty bilans'!#REF!</definedName>
    <definedName name="NB_N18" localSheetId="9">'[45]Noty bilans'!#REF!</definedName>
    <definedName name="NB_N18" localSheetId="15">'[45]Noty bilans'!#REF!</definedName>
    <definedName name="NB_N18">'[45]Noty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9">'[49]Noty bilans'!#REF!</definedName>
    <definedName name="NB_N19" localSheetId="15">'[49]Noty bilans'!#REF!</definedName>
    <definedName name="NB_N19" localSheetId="16">'[49]Noty bilans'!#REF!</definedName>
    <definedName name="NB_N19">'[49]Noty bilans'!#REF!</definedName>
    <definedName name="NB_N20" localSheetId="1">#REF!</definedName>
    <definedName name="NB_N20" localSheetId="3">#REF!</definedName>
    <definedName name="NB_N20" localSheetId="9">#REF!</definedName>
    <definedName name="NB_N20" localSheetId="15">#REF!</definedName>
    <definedName name="NB_N20">#REF!</definedName>
    <definedName name="NB_N21" localSheetId="1">#REF!</definedName>
    <definedName name="NB_N21" localSheetId="3">#REF!</definedName>
    <definedName name="NB_N21" localSheetId="9">#REF!</definedName>
    <definedName name="NB_N21" localSheetId="15">#REF!</definedName>
    <definedName name="NB_N21">#REF!</definedName>
    <definedName name="NB_N22" localSheetId="1">#REF!</definedName>
    <definedName name="NB_N22" localSheetId="3">#REF!</definedName>
    <definedName name="NB_N22" localSheetId="9">#REF!</definedName>
    <definedName name="NB_N22" localSheetId="15">#REF!</definedName>
    <definedName name="NB_N22">#REF!</definedName>
    <definedName name="NB_N22r" localSheetId="1">#REF!</definedName>
    <definedName name="NB_N22r" localSheetId="3">#REF!</definedName>
    <definedName name="NB_N22r" localSheetId="9">#REF!</definedName>
    <definedName name="NB_N22r" localSheetId="15">#REF!</definedName>
    <definedName name="NB_N22r">#REF!</definedName>
    <definedName name="NB_N23" localSheetId="1">#REF!</definedName>
    <definedName name="NB_N23" localSheetId="3">#REF!</definedName>
    <definedName name="NB_N23" localSheetId="9">#REF!</definedName>
    <definedName name="NB_N23" localSheetId="15">#REF!</definedName>
    <definedName name="NB_N23">#REF!</definedName>
    <definedName name="NB_N24" localSheetId="1">#REF!</definedName>
    <definedName name="NB_N24" localSheetId="3">#REF!</definedName>
    <definedName name="NB_N24" localSheetId="9">#REF!</definedName>
    <definedName name="NB_N24" localSheetId="15">#REF!</definedName>
    <definedName name="NB_N24">#REF!</definedName>
    <definedName name="NB_N25" localSheetId="1">#REF!</definedName>
    <definedName name="NB_N25" localSheetId="3">#REF!</definedName>
    <definedName name="NB_N25" localSheetId="9">#REF!</definedName>
    <definedName name="NB_N25" localSheetId="15">#REF!</definedName>
    <definedName name="NB_N25">#REF!</definedName>
    <definedName name="NB_N26" localSheetId="1">#REF!</definedName>
    <definedName name="NB_N26" localSheetId="3">#REF!</definedName>
    <definedName name="NB_N26" localSheetId="9">#REF!</definedName>
    <definedName name="NB_N26" localSheetId="15">#REF!</definedName>
    <definedName name="NB_N26">#REF!</definedName>
    <definedName name="NB_N27" localSheetId="1">#REF!</definedName>
    <definedName name="NB_N27" localSheetId="3">#REF!</definedName>
    <definedName name="NB_N27" localSheetId="9">#REF!</definedName>
    <definedName name="NB_N27" localSheetId="15">#REF!</definedName>
    <definedName name="NB_N27">#REF!</definedName>
    <definedName name="NB_N28" localSheetId="1">#REF!</definedName>
    <definedName name="NB_N28" localSheetId="3">#REF!</definedName>
    <definedName name="NB_N28" localSheetId="9">#REF!</definedName>
    <definedName name="NB_N28" localSheetId="15">#REF!</definedName>
    <definedName name="NB_N28">#REF!</definedName>
    <definedName name="NB_N29" localSheetId="1">#REF!</definedName>
    <definedName name="NB_N29" localSheetId="3">#REF!</definedName>
    <definedName name="NB_N29" localSheetId="9">#REF!</definedName>
    <definedName name="NB_N29" localSheetId="15">#REF!</definedName>
    <definedName name="NB_N29">#REF!</definedName>
    <definedName name="NB_N30" localSheetId="1">#REF!</definedName>
    <definedName name="NB_N30" localSheetId="3">#REF!</definedName>
    <definedName name="NB_N30" localSheetId="9">#REF!</definedName>
    <definedName name="NB_N30" localSheetId="15">#REF!</definedName>
    <definedName name="NB_N30">#REF!</definedName>
    <definedName name="NB_N30_2006" localSheetId="1">#REF!</definedName>
    <definedName name="NB_N30_2006" localSheetId="3">#REF!</definedName>
    <definedName name="NB_N30_2006" localSheetId="9">#REF!</definedName>
    <definedName name="NB_N30_2006" localSheetId="15">#REF!</definedName>
    <definedName name="NB_N30_2006">#REF!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9">'[43]Noty bilans'!#REF!</definedName>
    <definedName name="NB_N31" localSheetId="15">'[43]Noty bilans'!#REF!</definedName>
    <definedName name="NB_N31" localSheetId="16">'[57]Noty bilans'!#REF!</definedName>
    <definedName name="NB_N31">'[43]Noty bilans'!#REF!</definedName>
    <definedName name="NB_N32" localSheetId="1">#REF!</definedName>
    <definedName name="NB_N32" localSheetId="3">#REF!</definedName>
    <definedName name="NB_N32" localSheetId="9">#REF!</definedName>
    <definedName name="NB_N32" localSheetId="15">#REF!</definedName>
    <definedName name="NB_N32">#REF!</definedName>
    <definedName name="NB_N33" localSheetId="1">#REF!</definedName>
    <definedName name="NB_N33" localSheetId="3">#REF!</definedName>
    <definedName name="NB_N33" localSheetId="9">#REF!</definedName>
    <definedName name="NB_N33" localSheetId="15">#REF!</definedName>
    <definedName name="NB_N33">#REF!</definedName>
    <definedName name="NB_N33_06" localSheetId="1">#REF!</definedName>
    <definedName name="NB_N33_06" localSheetId="3">#REF!</definedName>
    <definedName name="NB_N33_06" localSheetId="9">#REF!</definedName>
    <definedName name="NB_N33_06" localSheetId="15">#REF!</definedName>
    <definedName name="NB_N33_06">#REF!</definedName>
    <definedName name="NB_N33_2" localSheetId="1">#REF!</definedName>
    <definedName name="NB_N33_2" localSheetId="3">#REF!</definedName>
    <definedName name="NB_N33_2" localSheetId="9">#REF!</definedName>
    <definedName name="NB_N33_2" localSheetId="15">#REF!</definedName>
    <definedName name="NB_N33_2">#REF!</definedName>
    <definedName name="NB_N33062006" localSheetId="1">#REF!</definedName>
    <definedName name="NB_N33062006" localSheetId="3">#REF!</definedName>
    <definedName name="NB_N33062006" localSheetId="9">#REF!</definedName>
    <definedName name="NB_N33062006" localSheetId="15">#REF!</definedName>
    <definedName name="NB_N33062006">#REF!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9">'[43]Noty bilans 31,32,38,54'!#REF!</definedName>
    <definedName name="NB_Wnip" localSheetId="15">'[43]Noty bilans 31,32,38,54'!#REF!</definedName>
    <definedName name="NB_Wnip" localSheetId="16">'[43]Noty bilans 31,32,38,54'!#REF!</definedName>
    <definedName name="NB_Wnip">'[43]Noty bilans 31,32,38,54'!#REF!</definedName>
    <definedName name="NBZWBK">[55]BZWBK!$A$1:$AA$313</definedName>
    <definedName name="NCC_alloc" localSheetId="1">#REF!</definedName>
    <definedName name="NCC_alloc" localSheetId="3">#REF!</definedName>
    <definedName name="NCC_alloc" localSheetId="9">#REF!</definedName>
    <definedName name="NCC_alloc" localSheetId="15">#REF!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#REF!</definedName>
    <definedName name="NIERUCHOMOŚCI2000M" localSheetId="3">#REF!</definedName>
    <definedName name="NIERUCHOMOŚCI2000M" localSheetId="9">#REF!</definedName>
    <definedName name="NIERUCHOMOŚCI2000M" localSheetId="15">#REF!</definedName>
    <definedName name="NIERUCHOMOŚCI2000M">#REF!</definedName>
    <definedName name="NIERUCHOMOŚCI2000Y" localSheetId="1">#REF!</definedName>
    <definedName name="NIERUCHOMOŚCI2000Y" localSheetId="3">#REF!</definedName>
    <definedName name="NIERUCHOMOŚCI2000Y" localSheetId="9">#REF!</definedName>
    <definedName name="NIERUCHOMOŚCI2000Y" localSheetId="15">#REF!</definedName>
    <definedName name="NIERUCHOMOŚCI2000Y">#REF!</definedName>
    <definedName name="NIERUCHOMOŚCI2001M" localSheetId="1">#REF!</definedName>
    <definedName name="NIERUCHOMOŚCI2001M" localSheetId="3">#REF!</definedName>
    <definedName name="NIERUCHOMOŚCI2001M" localSheetId="9">#REF!</definedName>
    <definedName name="NIERUCHOMOŚCI2001M" localSheetId="15">#REF!</definedName>
    <definedName name="NIERUCHOMOŚCI2001M">#REF!</definedName>
    <definedName name="NIERUCHOMOŚCI2001Y" localSheetId="1">#REF!</definedName>
    <definedName name="NIERUCHOMOŚCI2001Y" localSheetId="3">#REF!</definedName>
    <definedName name="NIERUCHOMOŚCI2001Y" localSheetId="9">#REF!</definedName>
    <definedName name="NIERUCHOMOŚCI2001Y" localSheetId="15">#REF!</definedName>
    <definedName name="NIERUCHOMOŚCI2001Y">#REF!</definedName>
    <definedName name="NII" localSheetId="1">#REF!</definedName>
    <definedName name="NII" localSheetId="3">#REF!</definedName>
    <definedName name="NII" localSheetId="9">#REF!</definedName>
    <definedName name="NII" localSheetId="15">#REF!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9">'[49]Noty bilans 22,23,29'!#REF!</definedName>
    <definedName name="NNB_23" localSheetId="15">'[49]Noty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6">#N/A</definedName>
    <definedName name="nnnnn">BS!nnnnn</definedName>
    <definedName name="No._of_awards" localSheetId="1">'[63]Progr motyw prac 11 i 12 BZ WBK'!#REF!</definedName>
    <definedName name="No._of_awards" localSheetId="3">'[63]Progr motyw prac 11 i 12 BZ WBK'!#REF!</definedName>
    <definedName name="No._of_awards" localSheetId="9">'[63]Progr motyw prac 11 i 12 BZ WBK'!#REF!</definedName>
    <definedName name="No._of_awards" localSheetId="15">'[63]Progr motyw prac 11 i 12 BZ WBK'!#REF!</definedName>
    <definedName name="No._of_awards">'[63]Progr motyw prac 11 i 12 BZ WBK'!#REF!</definedName>
    <definedName name="nominaly" localSheetId="1">#REF!</definedName>
    <definedName name="nominaly" localSheetId="3">#REF!</definedName>
    <definedName name="nominaly" localSheetId="9">#REF!</definedName>
    <definedName name="nominaly" localSheetId="15">#REF!</definedName>
    <definedName name="nominaly">#REF!</definedName>
    <definedName name="Nominały_instrumentów_pochodnych" localSheetId="1">#REF!</definedName>
    <definedName name="Nominały_instrumentów_pochodnych" localSheetId="3">#REF!</definedName>
    <definedName name="Nominały_instrumentów_pochodnych" localSheetId="9">#REF!</definedName>
    <definedName name="Nominały_instrumentów_pochodnych" localSheetId="15">#REF!</definedName>
    <definedName name="Nominały_instrumentów_pochodnych">#REF!</definedName>
    <definedName name="Nota_01_SBB_A" localSheetId="1">#REF!</definedName>
    <definedName name="Nota_01_SBB_A" localSheetId="3">#REF!</definedName>
    <definedName name="Nota_01_SBB_A" localSheetId="9">#REF!</definedName>
    <definedName name="Nota_01_SBB_A" localSheetId="15">#REF!</definedName>
    <definedName name="Nota_01_SBB_A" localSheetId="16">#REF!</definedName>
    <definedName name="Nota_01_SBB_A">#REF!</definedName>
    <definedName name="Nota_02_SBB_A" localSheetId="1">#REF!</definedName>
    <definedName name="Nota_02_SBB_A" localSheetId="3">#REF!</definedName>
    <definedName name="Nota_02_SBB_A" localSheetId="9">#REF!</definedName>
    <definedName name="Nota_02_SBB_A" localSheetId="15">#REF!</definedName>
    <definedName name="Nota_02_SBB_A" localSheetId="16">#REF!</definedName>
    <definedName name="Nota_02_SBB_A">#REF!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9">#REF!</definedName>
    <definedName name="Nota_03_SBB_A" localSheetId="15">#REF!</definedName>
    <definedName name="Nota_03_SBB_A" localSheetId="16">#REF!</definedName>
    <definedName name="Nota_03_SBB_A">#REF!</definedName>
    <definedName name="Nota_04_SBB_A" localSheetId="1">#REF!</definedName>
    <definedName name="Nota_04_SBB_A" localSheetId="3">#REF!</definedName>
    <definedName name="Nota_04_SBB_A" localSheetId="9">#REF!</definedName>
    <definedName name="Nota_04_SBB_A" localSheetId="15">#REF!</definedName>
    <definedName name="Nota_04_SBB_A" localSheetId="16">#REF!</definedName>
    <definedName name="Nota_04_SBB_A">#REF!</definedName>
    <definedName name="Nota_05_SBB_A" localSheetId="1">#REF!</definedName>
    <definedName name="Nota_05_SBB_A" localSheetId="3">#REF!</definedName>
    <definedName name="Nota_05_SBB_A" localSheetId="9">#REF!</definedName>
    <definedName name="Nota_05_SBB_A" localSheetId="15">#REF!</definedName>
    <definedName name="Nota_05_SBB_A" localSheetId="16">#REF!</definedName>
    <definedName name="Nota_05_SBB_A">#REF!</definedName>
    <definedName name="Nota_06_SBB_A" localSheetId="1">#REF!</definedName>
    <definedName name="Nota_06_SBB_A" localSheetId="3">#REF!</definedName>
    <definedName name="Nota_06_SBB_A" localSheetId="9">#REF!</definedName>
    <definedName name="Nota_06_SBB_A" localSheetId="15">#REF!</definedName>
    <definedName name="Nota_06_SBB_A" localSheetId="16">#REF!</definedName>
    <definedName name="Nota_06_SBB_A">#REF!</definedName>
    <definedName name="Nota_07_SBB_A" localSheetId="1">#REF!</definedName>
    <definedName name="Nota_07_SBB_A" localSheetId="3">#REF!</definedName>
    <definedName name="Nota_07_SBB_A" localSheetId="9">#REF!</definedName>
    <definedName name="Nota_07_SBB_A" localSheetId="15">#REF!</definedName>
    <definedName name="Nota_07_SBB_A" localSheetId="16">#REF!</definedName>
    <definedName name="Nota_07_SBB_A">#REF!</definedName>
    <definedName name="Nota_08_SBB_A" localSheetId="1">#REF!</definedName>
    <definedName name="Nota_08_SBB_A" localSheetId="3">#REF!</definedName>
    <definedName name="Nota_08_SBB_A" localSheetId="9">#REF!</definedName>
    <definedName name="Nota_08_SBB_A" localSheetId="15">#REF!</definedName>
    <definedName name="Nota_08_SBB_A" localSheetId="16">#REF!</definedName>
    <definedName name="Nota_08_SBB_A">#REF!</definedName>
    <definedName name="Nota_09_SBB_A" localSheetId="1">#REF!</definedName>
    <definedName name="Nota_09_SBB_A" localSheetId="3">#REF!</definedName>
    <definedName name="Nota_09_SBB_A" localSheetId="9">#REF!</definedName>
    <definedName name="Nota_09_SBB_A" localSheetId="15">#REF!</definedName>
    <definedName name="Nota_09_SBB_A" localSheetId="16">#REF!</definedName>
    <definedName name="Nota_09_SBB_A">#REF!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9">#REF!</definedName>
    <definedName name="Nota_1_SBB_A" localSheetId="15">#REF!</definedName>
    <definedName name="Nota_1_SBB_A" localSheetId="16">#REF!</definedName>
    <definedName name="Nota_1_SBB_A">#REF!</definedName>
    <definedName name="Nota_10_SBB_A" localSheetId="1">#REF!</definedName>
    <definedName name="Nota_10_SBB_A" localSheetId="3">#REF!</definedName>
    <definedName name="Nota_10_SBB_A" localSheetId="9">#REF!</definedName>
    <definedName name="Nota_10_SBB_A" localSheetId="15">#REF!</definedName>
    <definedName name="Nota_10_SBB_A" localSheetId="16">#REF!</definedName>
    <definedName name="Nota_10_SBB_A">#REF!</definedName>
    <definedName name="Nota_11_SBB_A" localSheetId="1">#REF!</definedName>
    <definedName name="Nota_11_SBB_A" localSheetId="3">#REF!</definedName>
    <definedName name="Nota_11_SBB_A" localSheetId="9">#REF!</definedName>
    <definedName name="Nota_11_SBB_A" localSheetId="15">#REF!</definedName>
    <definedName name="Nota_11_SBB_A" localSheetId="16">#REF!</definedName>
    <definedName name="Nota_11_SBB_A">#REF!</definedName>
    <definedName name="Nota_12_SBB_A" localSheetId="1">#REF!</definedName>
    <definedName name="Nota_12_SBB_A" localSheetId="3">#REF!</definedName>
    <definedName name="Nota_12_SBB_A" localSheetId="9">#REF!</definedName>
    <definedName name="Nota_12_SBB_A" localSheetId="15">#REF!</definedName>
    <definedName name="Nota_12_SBB_A" localSheetId="16">#REF!</definedName>
    <definedName name="Nota_12_SBB_A">#REF!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9">#REF!</definedName>
    <definedName name="Nota_13_SBB_P" localSheetId="15">#REF!</definedName>
    <definedName name="Nota_13_SBB_P" localSheetId="16">#REF!</definedName>
    <definedName name="Nota_13_SBB_P">#REF!</definedName>
    <definedName name="Nota_14_SBB_P" localSheetId="1">#REF!</definedName>
    <definedName name="Nota_14_SBB_P" localSheetId="3">#REF!</definedName>
    <definedName name="Nota_14_SBB_P" localSheetId="9">#REF!</definedName>
    <definedName name="Nota_14_SBB_P" localSheetId="15">#REF!</definedName>
    <definedName name="Nota_14_SBB_P" localSheetId="16">#REF!</definedName>
    <definedName name="Nota_14_SBB_P">#REF!</definedName>
    <definedName name="Nota_15_SBB_P" localSheetId="1">#REF!</definedName>
    <definedName name="Nota_15_SBB_P" localSheetId="3">#REF!</definedName>
    <definedName name="Nota_15_SBB_P" localSheetId="9">#REF!</definedName>
    <definedName name="Nota_15_SBB_P" localSheetId="15">#REF!</definedName>
    <definedName name="Nota_15_SBB_P" localSheetId="16">#REF!</definedName>
    <definedName name="Nota_15_SBB_P">#REF!</definedName>
    <definedName name="Nota_16_SBB_P" localSheetId="1">#REF!</definedName>
    <definedName name="Nota_16_SBB_P" localSheetId="3">#REF!</definedName>
    <definedName name="Nota_16_SBB_P" localSheetId="9">#REF!</definedName>
    <definedName name="Nota_16_SBB_P" localSheetId="15">#REF!</definedName>
    <definedName name="Nota_16_SBB_P" localSheetId="16">#REF!</definedName>
    <definedName name="Nota_16_SBB_P">#REF!</definedName>
    <definedName name="Nota_17_SBB_P" localSheetId="1">#REF!</definedName>
    <definedName name="Nota_17_SBB_P" localSheetId="3">#REF!</definedName>
    <definedName name="Nota_17_SBB_P" localSheetId="9">#REF!</definedName>
    <definedName name="Nota_17_SBB_P" localSheetId="15">#REF!</definedName>
    <definedName name="Nota_17_SBB_P" localSheetId="16">#REF!</definedName>
    <definedName name="Nota_17_SBB_P">#REF!</definedName>
    <definedName name="Nota_18_SBB_P" localSheetId="1">#REF!</definedName>
    <definedName name="Nota_18_SBB_P" localSheetId="3">#REF!</definedName>
    <definedName name="Nota_18_SBB_P" localSheetId="9">#REF!</definedName>
    <definedName name="Nota_18_SBB_P" localSheetId="15">#REF!</definedName>
    <definedName name="Nota_18_SBB_P" localSheetId="16">#REF!</definedName>
    <definedName name="Nota_18_SBB_P">#REF!</definedName>
    <definedName name="Nota_19_SBB_P" localSheetId="1">#REF!</definedName>
    <definedName name="Nota_19_SBB_P" localSheetId="3">#REF!</definedName>
    <definedName name="Nota_19_SBB_P" localSheetId="9">#REF!</definedName>
    <definedName name="Nota_19_SBB_P" localSheetId="15">#REF!</definedName>
    <definedName name="Nota_19_SBB_P" localSheetId="16">#REF!</definedName>
    <definedName name="Nota_19_SBB_P">#REF!</definedName>
    <definedName name="Nota_2_SBB_A" localSheetId="1">#REF!</definedName>
    <definedName name="Nota_2_SBB_A" localSheetId="3">#REF!</definedName>
    <definedName name="Nota_2_SBB_A" localSheetId="9">#REF!</definedName>
    <definedName name="Nota_2_SBB_A" localSheetId="15">#REF!</definedName>
    <definedName name="Nota_2_SBB_A" localSheetId="16">#REF!</definedName>
    <definedName name="Nota_2_SBB_A">#REF!</definedName>
    <definedName name="Nota_20_SBB_P" localSheetId="1">#REF!</definedName>
    <definedName name="Nota_20_SBB_P" localSheetId="3">#REF!</definedName>
    <definedName name="Nota_20_SBB_P" localSheetId="9">#REF!</definedName>
    <definedName name="Nota_20_SBB_P" localSheetId="15">#REF!</definedName>
    <definedName name="Nota_20_SBB_P" localSheetId="16">#REF!</definedName>
    <definedName name="Nota_20_SBB_P">#REF!</definedName>
    <definedName name="Nota_21_SBB_P" localSheetId="1">#REF!</definedName>
    <definedName name="Nota_21_SBB_P" localSheetId="3">#REF!</definedName>
    <definedName name="Nota_21_SBB_P" localSheetId="9">#REF!</definedName>
    <definedName name="Nota_21_SBB_P" localSheetId="15">#REF!</definedName>
    <definedName name="Nota_21_SBB_P" localSheetId="16">#REF!</definedName>
    <definedName name="Nota_21_SBB_P">#REF!</definedName>
    <definedName name="Nota_22_SBB_P" localSheetId="1">#REF!</definedName>
    <definedName name="Nota_22_SBB_P" localSheetId="3">#REF!</definedName>
    <definedName name="Nota_22_SBB_P" localSheetId="9">#REF!</definedName>
    <definedName name="Nota_22_SBB_P" localSheetId="15">#REF!</definedName>
    <definedName name="Nota_22_SBB_P" localSheetId="16">#REF!</definedName>
    <definedName name="Nota_22_SBB_P">#REF!</definedName>
    <definedName name="Nota_23_SBB_P" localSheetId="1">#REF!</definedName>
    <definedName name="Nota_23_SBB_P" localSheetId="3">#REF!</definedName>
    <definedName name="Nota_23_SBB_P" localSheetId="9">#REF!</definedName>
    <definedName name="Nota_23_SBB_P" localSheetId="15">#REF!</definedName>
    <definedName name="Nota_23_SBB_P" localSheetId="16">#REF!</definedName>
    <definedName name="Nota_23_SBB_P">#REF!</definedName>
    <definedName name="Nota_24_SBB_P" localSheetId="1">#REF!</definedName>
    <definedName name="Nota_24_SBB_P" localSheetId="3">#REF!</definedName>
    <definedName name="Nota_24_SBB_P" localSheetId="9">#REF!</definedName>
    <definedName name="Nota_24_SBB_P" localSheetId="15">#REF!</definedName>
    <definedName name="Nota_24_SBB_P" localSheetId="16">#REF!</definedName>
    <definedName name="Nota_24_SBB_P">#REF!</definedName>
    <definedName name="Nota_25" localSheetId="1">#REF!</definedName>
    <definedName name="Nota_25" localSheetId="3">#REF!</definedName>
    <definedName name="Nota_25" localSheetId="9">#REF!</definedName>
    <definedName name="Nota_25" localSheetId="15">#REF!</definedName>
    <definedName name="Nota_25" localSheetId="16">#REF!</definedName>
    <definedName name="Nota_25">#REF!</definedName>
    <definedName name="Nota_26" localSheetId="1">#REF!</definedName>
    <definedName name="Nota_26" localSheetId="3">#REF!</definedName>
    <definedName name="Nota_26" localSheetId="9">#REF!</definedName>
    <definedName name="Nota_26" localSheetId="15">#REF!</definedName>
    <definedName name="Nota_26">#REF!</definedName>
    <definedName name="Nota_26_SBB_PP" localSheetId="1">#REF!</definedName>
    <definedName name="Nota_26_SBB_PP" localSheetId="3">#REF!</definedName>
    <definedName name="Nota_26_SBB_PP" localSheetId="9">#REF!</definedName>
    <definedName name="Nota_26_SBB_PP" localSheetId="15">#REF!</definedName>
    <definedName name="Nota_26_SBB_PP" localSheetId="16">#REF!</definedName>
    <definedName name="Nota_26_SBB_PP">#REF!</definedName>
    <definedName name="Nota_27_SRZiS" localSheetId="1">#REF!</definedName>
    <definedName name="Nota_27_SRZiS" localSheetId="3">#REF!</definedName>
    <definedName name="Nota_27_SRZiS" localSheetId="9">#REF!</definedName>
    <definedName name="Nota_27_SRZiS" localSheetId="15">#REF!</definedName>
    <definedName name="Nota_27_SRZiS" localSheetId="16">#REF!</definedName>
    <definedName name="Nota_27_SRZiS">#REF!</definedName>
    <definedName name="Nota_27_SRZiSB" localSheetId="1">#REF!</definedName>
    <definedName name="Nota_27_SRZiSB" localSheetId="3">#REF!</definedName>
    <definedName name="Nota_27_SRZiSB" localSheetId="9">#REF!</definedName>
    <definedName name="Nota_27_SRZiSB" localSheetId="15">#REF!</definedName>
    <definedName name="Nota_27_SRZiSB" localSheetId="16">#REF!</definedName>
    <definedName name="Nota_27_SRZiSB">#REF!</definedName>
    <definedName name="Nota_28_SRZiS" localSheetId="1">#REF!</definedName>
    <definedName name="Nota_28_SRZiS" localSheetId="3">#REF!</definedName>
    <definedName name="Nota_28_SRZiS" localSheetId="9">#REF!</definedName>
    <definedName name="Nota_28_SRZiS" localSheetId="15">#REF!</definedName>
    <definedName name="Nota_28_SRZiS" localSheetId="16">#REF!</definedName>
    <definedName name="Nota_28_SRZiS">#REF!</definedName>
    <definedName name="Nota_28_SRZiSB" localSheetId="1">#REF!</definedName>
    <definedName name="Nota_28_SRZiSB" localSheetId="3">#REF!</definedName>
    <definedName name="Nota_28_SRZiSB" localSheetId="9">#REF!</definedName>
    <definedName name="Nota_28_SRZiSB" localSheetId="15">#REF!</definedName>
    <definedName name="Nota_28_SRZiSB" localSheetId="16">#REF!</definedName>
    <definedName name="Nota_28_SRZiSB">#REF!</definedName>
    <definedName name="Nota_29_SRZiSB" localSheetId="1">#REF!</definedName>
    <definedName name="Nota_29_SRZiSB" localSheetId="3">#REF!</definedName>
    <definedName name="Nota_29_SRZiSB" localSheetId="9">#REF!</definedName>
    <definedName name="Nota_29_SRZiSB" localSheetId="15">#REF!</definedName>
    <definedName name="Nota_29_SRZiSB" localSheetId="16">#REF!</definedName>
    <definedName name="Nota_29_SRZiSB">#REF!</definedName>
    <definedName name="Nota_3_SBB_A" localSheetId="1">#REF!</definedName>
    <definedName name="Nota_3_SBB_A" localSheetId="3">#REF!</definedName>
    <definedName name="Nota_3_SBB_A" localSheetId="9">#REF!</definedName>
    <definedName name="Nota_3_SBB_A" localSheetId="15">#REF!</definedName>
    <definedName name="Nota_3_SBB_A" localSheetId="16">#REF!</definedName>
    <definedName name="Nota_3_SBB_A">#REF!</definedName>
    <definedName name="Nota_30_SRZiSB" localSheetId="1">#REF!</definedName>
    <definedName name="Nota_30_SRZiSB" localSheetId="3">#REF!</definedName>
    <definedName name="Nota_30_SRZiSB" localSheetId="9">#REF!</definedName>
    <definedName name="Nota_30_SRZiSB" localSheetId="15">#REF!</definedName>
    <definedName name="Nota_30_SRZiSB" localSheetId="16">#REF!</definedName>
    <definedName name="Nota_30_SRZiSB">#REF!</definedName>
    <definedName name="Nota_31_SRZiSB" localSheetId="1">#REF!</definedName>
    <definedName name="Nota_31_SRZiSB" localSheetId="3">#REF!</definedName>
    <definedName name="Nota_31_SRZiSB" localSheetId="9">#REF!</definedName>
    <definedName name="Nota_31_SRZiSB" localSheetId="15">#REF!</definedName>
    <definedName name="Nota_31_SRZiSB" localSheetId="16">#REF!</definedName>
    <definedName name="Nota_31_SRZiSB">#REF!</definedName>
    <definedName name="Nota_32_SRZiSB" localSheetId="1">#REF!</definedName>
    <definedName name="Nota_32_SRZiSB" localSheetId="3">#REF!</definedName>
    <definedName name="Nota_32_SRZiSB" localSheetId="9">#REF!</definedName>
    <definedName name="Nota_32_SRZiSB" localSheetId="15">#REF!</definedName>
    <definedName name="Nota_32_SRZiSB" localSheetId="16">#REF!</definedName>
    <definedName name="Nota_32_SRZiSB">#REF!</definedName>
    <definedName name="Nota_33_SRZiSB" localSheetId="1">#REF!</definedName>
    <definedName name="Nota_33_SRZiSB" localSheetId="3">#REF!</definedName>
    <definedName name="Nota_33_SRZiSB" localSheetId="9">#REF!</definedName>
    <definedName name="Nota_33_SRZiSB" localSheetId="15">#REF!</definedName>
    <definedName name="Nota_33_SRZiSB" localSheetId="16">#REF!</definedName>
    <definedName name="Nota_33_SRZiSB">#REF!</definedName>
    <definedName name="Nota_34_SRZiSB" localSheetId="1">#REF!</definedName>
    <definedName name="Nota_34_SRZiSB" localSheetId="3">#REF!</definedName>
    <definedName name="Nota_34_SRZiSB" localSheetId="9">#REF!</definedName>
    <definedName name="Nota_34_SRZiSB" localSheetId="15">#REF!</definedName>
    <definedName name="Nota_34_SRZiSB" localSheetId="16">#REF!</definedName>
    <definedName name="Nota_34_SRZiSB">#REF!</definedName>
    <definedName name="Nota_35_SRZiSB" localSheetId="1">#REF!</definedName>
    <definedName name="Nota_35_SRZiSB" localSheetId="3">#REF!</definedName>
    <definedName name="Nota_35_SRZiSB" localSheetId="9">#REF!</definedName>
    <definedName name="Nota_35_SRZiSB" localSheetId="15">#REF!</definedName>
    <definedName name="Nota_35_SRZiSB" localSheetId="16">#REF!</definedName>
    <definedName name="Nota_35_SRZiSB">#REF!</definedName>
    <definedName name="Nota_36_SRZiSB" localSheetId="1">#REF!</definedName>
    <definedName name="Nota_36_SRZiSB" localSheetId="3">#REF!</definedName>
    <definedName name="Nota_36_SRZiSB" localSheetId="9">#REF!</definedName>
    <definedName name="Nota_36_SRZiSB" localSheetId="15">#REF!</definedName>
    <definedName name="Nota_36_SRZiSB" localSheetId="16">#REF!</definedName>
    <definedName name="Nota_36_SRZiSB">#REF!</definedName>
    <definedName name="Nota_37_SRZiSB" localSheetId="1">#REF!</definedName>
    <definedName name="Nota_37_SRZiSB" localSheetId="3">#REF!</definedName>
    <definedName name="Nota_37_SRZiSB" localSheetId="9">#REF!</definedName>
    <definedName name="Nota_37_SRZiSB" localSheetId="15">#REF!</definedName>
    <definedName name="Nota_37_SRZiSB" localSheetId="16">#REF!</definedName>
    <definedName name="Nota_37_SRZiSB">#REF!</definedName>
    <definedName name="Nota_38_SRZiSB" localSheetId="1">#REF!</definedName>
    <definedName name="Nota_38_SRZiSB" localSheetId="3">#REF!</definedName>
    <definedName name="Nota_38_SRZiSB" localSheetId="9">#REF!</definedName>
    <definedName name="Nota_38_SRZiSB" localSheetId="15">#REF!</definedName>
    <definedName name="Nota_38_SRZiSB" localSheetId="16">#REF!</definedName>
    <definedName name="Nota_38_SRZiSB">#REF!</definedName>
    <definedName name="Nota_39_SRZiSB" localSheetId="1">#REF!</definedName>
    <definedName name="Nota_39_SRZiSB" localSheetId="3">#REF!</definedName>
    <definedName name="Nota_39_SRZiSB" localSheetId="9">#REF!</definedName>
    <definedName name="Nota_39_SRZiSB" localSheetId="15">#REF!</definedName>
    <definedName name="Nota_39_SRZiSB" localSheetId="16">#REF!</definedName>
    <definedName name="Nota_39_SRZiSB">#REF!</definedName>
    <definedName name="Nota_4_SBB_A" localSheetId="1">#REF!</definedName>
    <definedName name="Nota_4_SBB_A" localSheetId="3">#REF!</definedName>
    <definedName name="Nota_4_SBB_A" localSheetId="9">#REF!</definedName>
    <definedName name="Nota_4_SBB_A" localSheetId="15">#REF!</definedName>
    <definedName name="Nota_4_SBB_A" localSheetId="16">#REF!</definedName>
    <definedName name="Nota_4_SBB_A">#REF!</definedName>
    <definedName name="Nota_40_SRZiSB" localSheetId="1">#REF!</definedName>
    <definedName name="Nota_40_SRZiSB" localSheetId="3">#REF!</definedName>
    <definedName name="Nota_40_SRZiSB" localSheetId="9">#REF!</definedName>
    <definedName name="Nota_40_SRZiSB" localSheetId="15">#REF!</definedName>
    <definedName name="Nota_40_SRZiSB" localSheetId="16">#REF!</definedName>
    <definedName name="Nota_40_SRZiSB">#REF!</definedName>
    <definedName name="Nota_41_SRZiSB" localSheetId="1">#REF!</definedName>
    <definedName name="Nota_41_SRZiSB" localSheetId="3">#REF!</definedName>
    <definedName name="Nota_41_SRZiSB" localSheetId="9">#REF!</definedName>
    <definedName name="Nota_41_SRZiSB" localSheetId="15">#REF!</definedName>
    <definedName name="Nota_41_SRZiSB" localSheetId="16">#REF!</definedName>
    <definedName name="Nota_41_SRZiSB">#REF!</definedName>
    <definedName name="Nota_5_SBB_A" localSheetId="1">#REF!</definedName>
    <definedName name="Nota_5_SBB_A" localSheetId="3">#REF!</definedName>
    <definedName name="Nota_5_SBB_A" localSheetId="9">#REF!</definedName>
    <definedName name="Nota_5_SBB_A" localSheetId="15">#REF!</definedName>
    <definedName name="Nota_5_SBB_A" localSheetId="16">#REF!</definedName>
    <definedName name="Nota_5_SBB_A">#REF!</definedName>
    <definedName name="Nota_6_SBB_A" localSheetId="1">#REF!</definedName>
    <definedName name="Nota_6_SBB_A" localSheetId="3">#REF!</definedName>
    <definedName name="Nota_6_SBB_A" localSheetId="9">#REF!</definedName>
    <definedName name="Nota_6_SBB_A" localSheetId="15">#REF!</definedName>
    <definedName name="Nota_6_SBB_A" localSheetId="16">#REF!</definedName>
    <definedName name="Nota_6_SBB_A">#REF!</definedName>
    <definedName name="Nota_7_SBB_A" localSheetId="1">#REF!</definedName>
    <definedName name="Nota_7_SBB_A" localSheetId="3">#REF!</definedName>
    <definedName name="Nota_7_SBB_A" localSheetId="9">#REF!</definedName>
    <definedName name="Nota_7_SBB_A" localSheetId="15">#REF!</definedName>
    <definedName name="Nota_7_SBB_A" localSheetId="16">#REF!</definedName>
    <definedName name="Nota_7_SBB_A">#REF!</definedName>
    <definedName name="Nota_8_SBB_A" localSheetId="1">#REF!</definedName>
    <definedName name="Nota_8_SBB_A" localSheetId="3">#REF!</definedName>
    <definedName name="Nota_8_SBB_A" localSheetId="9">#REF!</definedName>
    <definedName name="Nota_8_SBB_A" localSheetId="15">#REF!</definedName>
    <definedName name="Nota_8_SBB_A" localSheetId="16">#REF!</definedName>
    <definedName name="Nota_8_SBB_A">#REF!</definedName>
    <definedName name="nota18kopia" localSheetId="1">#REF!</definedName>
    <definedName name="nota18kopia" localSheetId="3">#REF!</definedName>
    <definedName name="nota18kopia" localSheetId="9">#REF!</definedName>
    <definedName name="nota18kopia" localSheetId="15">#REF!</definedName>
    <definedName name="nota18kopia">#REF!</definedName>
    <definedName name="Noty_do_SRPPB" localSheetId="1">#REF!</definedName>
    <definedName name="Noty_do_SRPPB" localSheetId="3">#REF!</definedName>
    <definedName name="Noty_do_SRPPB" localSheetId="9">#REF!</definedName>
    <definedName name="Noty_do_SRPPB" localSheetId="15">#REF!</definedName>
    <definedName name="Noty_do_SRPPB" localSheetId="16">#REF!</definedName>
    <definedName name="Noty_do_SRPPB">#REF!</definedName>
    <definedName name="NovemberIC" localSheetId="1">#REF!</definedName>
    <definedName name="NovemberIC" localSheetId="3">#REF!</definedName>
    <definedName name="NovemberIC" localSheetId="9">#REF!</definedName>
    <definedName name="NovemberIC" localSheetId="15">#REF!</definedName>
    <definedName name="NovemberIC">#REF!</definedName>
    <definedName name="NovemberII" localSheetId="1">#REF!</definedName>
    <definedName name="NovemberII" localSheetId="3">#REF!</definedName>
    <definedName name="NovemberII" localSheetId="9">#REF!</definedName>
    <definedName name="NovemberII" localSheetId="15">#REF!</definedName>
    <definedName name="NovemberII">#REF!</definedName>
    <definedName name="NovemberL" localSheetId="1">#REF!</definedName>
    <definedName name="NovemberL" localSheetId="3">#REF!</definedName>
    <definedName name="NovemberL" localSheetId="9">#REF!</definedName>
    <definedName name="NovemberL" localSheetId="15">#REF!</definedName>
    <definedName name="NovemberL">#REF!</definedName>
    <definedName name="NP_nip" localSheetId="1">#REF!</definedName>
    <definedName name="NP_nip" localSheetId="3">#REF!</definedName>
    <definedName name="NP_nip" localSheetId="9">#REF!</definedName>
    <definedName name="NP_nip" localSheetId="15">#REF!</definedName>
    <definedName name="NP_nip">#REF!</definedName>
    <definedName name="NP_zw" localSheetId="1">#REF!</definedName>
    <definedName name="NP_zw" localSheetId="3">#REF!</definedName>
    <definedName name="NP_zw" localSheetId="9">#REF!</definedName>
    <definedName name="NP_zw" localSheetId="15">#REF!</definedName>
    <definedName name="NP_zw">#REF!</definedName>
    <definedName name="NPoland_Div" localSheetId="1">[Poland2008.xls]Poland [64]Division!$A$1:$AA$218</definedName>
    <definedName name="NPoland_Div" localSheetId="0">[Poland2008.xls]Poland [64]Division!$A$1:$AA$218</definedName>
    <definedName name="NPoland_Div" localSheetId="3">[Poland2008.xls]Poland [64]Division!$A$1:$AA$218</definedName>
    <definedName name="NPoland_Div" localSheetId="9">[Poland2008.xls]Poland [64]Division!$A$1:$AA$218</definedName>
    <definedName name="NPoland_Div" localSheetId="15">[Poland2008.xls]Poland [64]Division!$A$1:$AA$218</definedName>
    <definedName name="NPoland_Div">[Poland2008.xls]Poland [64]Division!$A$1:$AA$218</definedName>
    <definedName name="NR_N1" localSheetId="1">#REF!</definedName>
    <definedName name="NR_N1" localSheetId="3">#REF!</definedName>
    <definedName name="NR_N1" localSheetId="9">#REF!</definedName>
    <definedName name="NR_N1" localSheetId="15">#REF!</definedName>
    <definedName name="NR_N1">#REF!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9">'[43]Noty rachunek'!#REF!</definedName>
    <definedName name="NR_N10" localSheetId="15">'[43]Noty rachunek'!#REF!</definedName>
    <definedName name="NR_N10" localSheetId="16">'[57]Noty rachunek'!#REF!</definedName>
    <definedName name="NR_N10">'[43]Noty rachunek'!#REF!</definedName>
    <definedName name="NR_N11" localSheetId="1">#REF!</definedName>
    <definedName name="NR_N11" localSheetId="3">#REF!</definedName>
    <definedName name="NR_N11" localSheetId="9">#REF!</definedName>
    <definedName name="NR_N11" localSheetId="15">#REF!</definedName>
    <definedName name="NR_N11">#REF!</definedName>
    <definedName name="NR_N12" localSheetId="1">#REF!</definedName>
    <definedName name="NR_N12" localSheetId="3">#REF!</definedName>
    <definedName name="NR_N12" localSheetId="9">#REF!</definedName>
    <definedName name="NR_N12" localSheetId="15">#REF!</definedName>
    <definedName name="NR_N12">#REF!</definedName>
    <definedName name="NR_N13" localSheetId="1">#REF!</definedName>
    <definedName name="NR_N13" localSheetId="3">#REF!</definedName>
    <definedName name="NR_N13" localSheetId="9">#REF!</definedName>
    <definedName name="NR_N13" localSheetId="15">#REF!</definedName>
    <definedName name="NR_N13">#REF!</definedName>
    <definedName name="NR_N14" localSheetId="1">#REF!</definedName>
    <definedName name="NR_N14" localSheetId="3">#REF!</definedName>
    <definedName name="NR_N14" localSheetId="9">#REF!</definedName>
    <definedName name="NR_N14" localSheetId="15">#REF!</definedName>
    <definedName name="NR_N14">#REF!</definedName>
    <definedName name="NR_N14_2" localSheetId="1">#REF!</definedName>
    <definedName name="NR_N14_2" localSheetId="3">#REF!</definedName>
    <definedName name="NR_N14_2" localSheetId="9">#REF!</definedName>
    <definedName name="NR_N14_2" localSheetId="15">#REF!</definedName>
    <definedName name="NR_N14_2">#REF!</definedName>
    <definedName name="NR_N15" localSheetId="1">#REF!</definedName>
    <definedName name="NR_N15" localSheetId="3">#REF!</definedName>
    <definedName name="NR_N15" localSheetId="9">#REF!</definedName>
    <definedName name="NR_N15" localSheetId="15">#REF!</definedName>
    <definedName name="NR_N15">#REF!</definedName>
    <definedName name="NR_N2" localSheetId="1">#REF!</definedName>
    <definedName name="NR_N2" localSheetId="3">#REF!</definedName>
    <definedName name="NR_N2" localSheetId="9">#REF!</definedName>
    <definedName name="NR_N2" localSheetId="15">#REF!</definedName>
    <definedName name="NR_N2">#REF!</definedName>
    <definedName name="NR_N3" localSheetId="1">#REF!</definedName>
    <definedName name="NR_N3" localSheetId="3">#REF!</definedName>
    <definedName name="NR_N3" localSheetId="9">#REF!</definedName>
    <definedName name="NR_N3" localSheetId="15">#REF!</definedName>
    <definedName name="NR_N3">#REF!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9">'[65]Noty rachunek'!#REF!</definedName>
    <definedName name="NR_N4" localSheetId="15">'[65]Noty rachunek'!#REF!</definedName>
    <definedName name="NR_N4" localSheetId="16">'[65]Noty rachunek'!#REF!</definedName>
    <definedName name="NR_N4">'[65]Noty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9">'[65]Noty rachunek'!#REF!</definedName>
    <definedName name="NR_N5" localSheetId="15">'[65]Noty rachunek'!#REF!</definedName>
    <definedName name="NR_N5" localSheetId="16">'[65]Noty rachunek'!#REF!</definedName>
    <definedName name="NR_N5">'[65]Noty rachunek'!#REF!</definedName>
    <definedName name="NR_N6.1" localSheetId="1">#REF!</definedName>
    <definedName name="NR_N6.1" localSheetId="3">#REF!</definedName>
    <definedName name="NR_N6.1" localSheetId="9">#REF!</definedName>
    <definedName name="NR_N6.1" localSheetId="15">#REF!</definedName>
    <definedName name="NR_N6.1">#REF!</definedName>
    <definedName name="NR_N6.2" localSheetId="1">#REF!</definedName>
    <definedName name="NR_N6.2" localSheetId="3">#REF!</definedName>
    <definedName name="NR_N6.2" localSheetId="9">#REF!</definedName>
    <definedName name="NR_N6.2" localSheetId="15">#REF!</definedName>
    <definedName name="NR_N6.2">#REF!</definedName>
    <definedName name="NR_N7" localSheetId="1">#REF!</definedName>
    <definedName name="NR_N7" localSheetId="3">#REF!</definedName>
    <definedName name="NR_N7" localSheetId="9">#REF!</definedName>
    <definedName name="NR_N7" localSheetId="15">#REF!</definedName>
    <definedName name="NR_N7">#REF!</definedName>
    <definedName name="NR_N8" localSheetId="1">#REF!</definedName>
    <definedName name="NR_N8" localSheetId="3">#REF!</definedName>
    <definedName name="NR_N8" localSheetId="9">#REF!</definedName>
    <definedName name="NR_N8" localSheetId="15">#REF!</definedName>
    <definedName name="NR_N8">#REF!</definedName>
    <definedName name="NR_N9" localSheetId="1">#REF!</definedName>
    <definedName name="NR_N9" localSheetId="3">#REF!</definedName>
    <definedName name="NR_N9" localSheetId="9">#REF!</definedName>
    <definedName name="NR_N9" localSheetId="15">#REF!</definedName>
    <definedName name="NR_N9">#REF!</definedName>
    <definedName name="NR_PO" localSheetId="1">#REF!</definedName>
    <definedName name="NR_PO" localSheetId="3">#REF!</definedName>
    <definedName name="NR_PO" localSheetId="9">#REF!</definedName>
    <definedName name="NR_PO" localSheetId="15">#REF!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#REF!</definedName>
    <definedName name="NTrini_FOM" localSheetId="3">#REF!</definedName>
    <definedName name="NTrini_FOM" localSheetId="9">#REF!</definedName>
    <definedName name="NTrini_FOM" localSheetId="15">#REF!</definedName>
    <definedName name="NTrini_FOM">#REF!</definedName>
    <definedName name="numerki" localSheetId="1" hidden="1">{"'BZ SA P&amp;l (fORECAST)'!$A$1:$BR$26"}</definedName>
    <definedName name="numerki" localSheetId="0" hidden="1">{"'BZ SA P&amp;l (fORECAST)'!$A$1:$BR$26"}</definedName>
    <definedName name="numerki" hidden="1">{"'BZ SA P&amp;l (fORECAST)'!$A$1:$BR$26"}</definedName>
    <definedName name="o.FBN019_4" localSheetId="1">#REF!</definedName>
    <definedName name="o.FBN019_4" localSheetId="3">#REF!</definedName>
    <definedName name="o.FBN019_4" localSheetId="9">#REF!</definedName>
    <definedName name="o.FBN019_4" localSheetId="15">#REF!</definedName>
    <definedName name="o.FBN019_4">#REF!</definedName>
    <definedName name="o.FBN019_6" localSheetId="1">#REF!</definedName>
    <definedName name="o.FBN019_6" localSheetId="3">#REF!</definedName>
    <definedName name="o.FBN019_6" localSheetId="9">#REF!</definedName>
    <definedName name="o.FBN019_6" localSheetId="15">#REF!</definedName>
    <definedName name="o.FBN019_6">#REF!</definedName>
    <definedName name="o.FBN019_7" localSheetId="1">#REF!</definedName>
    <definedName name="o.FBN019_7" localSheetId="3">#REF!</definedName>
    <definedName name="o.FBN019_7" localSheetId="9">#REF!</definedName>
    <definedName name="o.FBN019_7" localSheetId="15">#REF!</definedName>
    <definedName name="o.FBN019_7">#REF!</definedName>
    <definedName name="o.FBN019_8" localSheetId="1">#REF!</definedName>
    <definedName name="o.FBN019_8" localSheetId="3">#REF!</definedName>
    <definedName name="o.FBN019_8" localSheetId="9">#REF!</definedName>
    <definedName name="o.FBN019_8" localSheetId="15">#REF!</definedName>
    <definedName name="o.FBN019_8">#REF!</definedName>
    <definedName name="o.FBN020_2" localSheetId="1">#REF!</definedName>
    <definedName name="o.FBN020_2" localSheetId="3">#REF!</definedName>
    <definedName name="o.FBN020_2" localSheetId="9">#REF!</definedName>
    <definedName name="o.FBN020_2" localSheetId="15">#REF!</definedName>
    <definedName name="o.FBN020_2">#REF!</definedName>
    <definedName name="o.FIN004A" localSheetId="1">'[34]FIN004A i 4B'!#REF!</definedName>
    <definedName name="o.FIN004A" localSheetId="3">'[34]FIN004A i 4B'!#REF!</definedName>
    <definedName name="o.FIN004A" localSheetId="9">'[34]FIN004A i 4B'!#REF!</definedName>
    <definedName name="o.FIN004A" localSheetId="15">'[34]FIN004A i 4B'!#REF!</definedName>
    <definedName name="o.FIN004A">'[34]FIN004A i 4B'!#REF!</definedName>
    <definedName name="o.FIN005_1" localSheetId="1">#REF!</definedName>
    <definedName name="o.FIN005_1" localSheetId="3">#REF!</definedName>
    <definedName name="o.FIN005_1" localSheetId="9">#REF!</definedName>
    <definedName name="o.FIN005_1" localSheetId="15">#REF!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#REF!</definedName>
    <definedName name="Obciążenie_z_tytułu_podatku_dochodowego" localSheetId="3">#REF!</definedName>
    <definedName name="Obciążenie_z_tytułu_podatku_dochodowego" localSheetId="9">#REF!</definedName>
    <definedName name="Obciążenie_z_tytułu_podatku_dochodowego" localSheetId="15">#REF!</definedName>
    <definedName name="Obciążenie_z_tytułu_podatku_dochodowego" localSheetId="16">#REF!</definedName>
    <definedName name="Obciążenie_z_tytułu_podatku_dochodowego">#REF!</definedName>
    <definedName name="OblastDat2" localSheetId="1">#REF!</definedName>
    <definedName name="OblastDat2" localSheetId="3">#REF!</definedName>
    <definedName name="OblastDat2" localSheetId="9">#REF!</definedName>
    <definedName name="OblastDat2" localSheetId="15">#REF!</definedName>
    <definedName name="OblastDat2">#REF!</definedName>
    <definedName name="OblastDat2_11" localSheetId="1">#REF!</definedName>
    <definedName name="OblastDat2_11" localSheetId="3">#REF!</definedName>
    <definedName name="OblastDat2_11" localSheetId="9">#REF!</definedName>
    <definedName name="OblastDat2_11" localSheetId="15">#REF!</definedName>
    <definedName name="OblastDat2_11">#REF!</definedName>
    <definedName name="OblastDat2_2" localSheetId="1">#REF!</definedName>
    <definedName name="OblastDat2_2" localSheetId="3">#REF!</definedName>
    <definedName name="OblastDat2_2" localSheetId="9">#REF!</definedName>
    <definedName name="OblastDat2_2" localSheetId="15">#REF!</definedName>
    <definedName name="OblastDat2_2">#REF!</definedName>
    <definedName name="OblastDat2_28" localSheetId="1">#REF!</definedName>
    <definedName name="OblastDat2_28" localSheetId="3">#REF!</definedName>
    <definedName name="OblastDat2_28" localSheetId="9">#REF!</definedName>
    <definedName name="OblastDat2_28" localSheetId="15">#REF!</definedName>
    <definedName name="OblastDat2_28">#REF!</definedName>
    <definedName name="OblastNadpisuRadku" localSheetId="1">#REF!</definedName>
    <definedName name="OblastNadpisuRadku" localSheetId="3">#REF!</definedName>
    <definedName name="OblastNadpisuRadku" localSheetId="9">#REF!</definedName>
    <definedName name="OblastNadpisuRadku" localSheetId="15">#REF!</definedName>
    <definedName name="OblastNadpisuRadku">#REF!</definedName>
    <definedName name="OblastNadpisuRadku_11" localSheetId="1">#REF!</definedName>
    <definedName name="OblastNadpisuRadku_11" localSheetId="3">#REF!</definedName>
    <definedName name="OblastNadpisuRadku_11" localSheetId="9">#REF!</definedName>
    <definedName name="OblastNadpisuRadku_11" localSheetId="15">#REF!</definedName>
    <definedName name="OblastNadpisuRadku_11">#REF!</definedName>
    <definedName name="OblastNadpisuRadku_2" localSheetId="1">#REF!</definedName>
    <definedName name="OblastNadpisuRadku_2" localSheetId="3">#REF!</definedName>
    <definedName name="OblastNadpisuRadku_2" localSheetId="9">#REF!</definedName>
    <definedName name="OblastNadpisuRadku_2" localSheetId="15">#REF!</definedName>
    <definedName name="OblastNadpisuRadku_2">#REF!</definedName>
    <definedName name="OblastNadpisuRadku_28" localSheetId="1">#REF!</definedName>
    <definedName name="OblastNadpisuRadku_28" localSheetId="3">#REF!</definedName>
    <definedName name="OblastNadpisuRadku_28" localSheetId="9">#REF!</definedName>
    <definedName name="OblastNadpisuRadku_28" localSheetId="15">#REF!</definedName>
    <definedName name="OblastNadpisuRadku_28">#REF!</definedName>
    <definedName name="OblastNadpisuSloupcu" localSheetId="1">#REF!</definedName>
    <definedName name="OblastNadpisuSloupcu" localSheetId="3">#REF!</definedName>
    <definedName name="OblastNadpisuSloupcu" localSheetId="9">#REF!</definedName>
    <definedName name="OblastNadpisuSloupcu" localSheetId="15">#REF!</definedName>
    <definedName name="OblastNadpisuSloupcu">#REF!</definedName>
    <definedName name="OblastNadpisuSloupcu_11" localSheetId="1">#REF!</definedName>
    <definedName name="OblastNadpisuSloupcu_11" localSheetId="3">#REF!</definedName>
    <definedName name="OblastNadpisuSloupcu_11" localSheetId="9">#REF!</definedName>
    <definedName name="OblastNadpisuSloupcu_11" localSheetId="15">#REF!</definedName>
    <definedName name="OblastNadpisuSloupcu_11">#REF!</definedName>
    <definedName name="OblastNadpisuSloupcu_2" localSheetId="1">#REF!</definedName>
    <definedName name="OblastNadpisuSloupcu_2" localSheetId="3">#REF!</definedName>
    <definedName name="OblastNadpisuSloupcu_2" localSheetId="9">#REF!</definedName>
    <definedName name="OblastNadpisuSloupcu_2" localSheetId="15">#REF!</definedName>
    <definedName name="OblastNadpisuSloupcu_2">#REF!</definedName>
    <definedName name="OblastNadpisuSloupcu_28" localSheetId="1">#REF!</definedName>
    <definedName name="OblastNadpisuSloupcu_28" localSheetId="3">#REF!</definedName>
    <definedName name="OblastNadpisuSloupcu_28" localSheetId="9">#REF!</definedName>
    <definedName name="OblastNadpisuSloupcu_28" localSheetId="15">#REF!</definedName>
    <definedName name="OblastNadpisuSloupcu_28">#REF!</definedName>
    <definedName name="OBLIG_dt" localSheetId="1">#REF!</definedName>
    <definedName name="OBLIG_dt" localSheetId="3">#REF!</definedName>
    <definedName name="OBLIG_dt" localSheetId="9">#REF!</definedName>
    <definedName name="OBLIG_dt" localSheetId="15">#REF!</definedName>
    <definedName name="OBLIG_dt">#REF!</definedName>
    <definedName name="OBLIG_dw" localSheetId="1">#REF!</definedName>
    <definedName name="OBLIG_dw" localSheetId="3">#REF!</definedName>
    <definedName name="OBLIG_dw" localSheetId="9">#REF!</definedName>
    <definedName name="OBLIG_dw" localSheetId="15">#REF!</definedName>
    <definedName name="OBLIG_dw">#REF!</definedName>
    <definedName name="_xlnm.Print_Area" localSheetId="1">BS!$A$1:$P$50</definedName>
    <definedName name="_xlnm.Print_Area" localSheetId="3">#REF!</definedName>
    <definedName name="_xlnm.Print_Area" localSheetId="9">#REF!</definedName>
    <definedName name="_xlnm.Print_Area" localSheetId="15">#REF!</definedName>
    <definedName name="_xlnm.Print_Area">#REF!</definedName>
    <definedName name="Obszar_wydruku_MI" localSheetId="1">#REF!</definedName>
    <definedName name="Obszar_wydruku_MI" localSheetId="3">#REF!</definedName>
    <definedName name="Obszar_wydruku_MI" localSheetId="9">#REF!</definedName>
    <definedName name="Obszar_wydruku_MI" localSheetId="15">#REF!</definedName>
    <definedName name="Obszar_wydruku_MI" localSheetId="16">#REF!</definedName>
    <definedName name="Obszar_wydruku_MI">#REF!</definedName>
    <definedName name="OctoberIC" localSheetId="1">#REF!</definedName>
    <definedName name="OctoberIC" localSheetId="3">#REF!</definedName>
    <definedName name="OctoberIC" localSheetId="9">#REF!</definedName>
    <definedName name="OctoberIC" localSheetId="15">#REF!</definedName>
    <definedName name="OctoberIC">#REF!</definedName>
    <definedName name="OctoberII" localSheetId="1">#REF!</definedName>
    <definedName name="OctoberII" localSheetId="3">#REF!</definedName>
    <definedName name="OctoberII" localSheetId="9">#REF!</definedName>
    <definedName name="OctoberII" localSheetId="15">#REF!</definedName>
    <definedName name="OctoberII">#REF!</definedName>
    <definedName name="OctoberL" localSheetId="1">#REF!</definedName>
    <definedName name="OctoberL" localSheetId="3">#REF!</definedName>
    <definedName name="OctoberL" localSheetId="9">#REF!</definedName>
    <definedName name="OctoberL" localSheetId="15">#REF!</definedName>
    <definedName name="OctoberL">#REF!</definedName>
    <definedName name="oddz" localSheetId="1">#REF!</definedName>
    <definedName name="oddz" localSheetId="3">#REF!</definedName>
    <definedName name="oddz" localSheetId="9">#REF!</definedName>
    <definedName name="oddz" localSheetId="15">#REF!</definedName>
    <definedName name="oddz">#REF!</definedName>
    <definedName name="Oddział" localSheetId="16">[66]lista!$B$2:$B$188</definedName>
    <definedName name="Oddział">[66]lista!$B$2:$B$188</definedName>
    <definedName name="oddziały_i_spółki" localSheetId="16">[67]lista!$E$2:$E$209</definedName>
    <definedName name="oddziały_i_spółki">[67]lista!$E$2:$E$209</definedName>
    <definedName name="Odpisy" localSheetId="1">#REF!</definedName>
    <definedName name="Odpisy" localSheetId="3">#REF!</definedName>
    <definedName name="Odpisy" localSheetId="9">#REF!</definedName>
    <definedName name="Odpisy" localSheetId="15">#REF!</definedName>
    <definedName name="Odpisy" localSheetId="16">#REF!</definedName>
    <definedName name="Odpisy">#REF!</definedName>
    <definedName name="Off_balance" localSheetId="1">#REF!</definedName>
    <definedName name="Off_balance" localSheetId="3">#REF!</definedName>
    <definedName name="Off_balance" localSheetId="9">#REF!</definedName>
    <definedName name="Off_balance" localSheetId="15">#REF!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6">'[49]Noty bilans'!$A$209:$D$216</definedName>
    <definedName name="oo">'[49]Noty bilans'!$A$209:$D$216</definedName>
    <definedName name="Other_reserve_funds" localSheetId="1">#REF!</definedName>
    <definedName name="Other_reserve_funds" localSheetId="3">#REF!</definedName>
    <definedName name="Other_reserve_funds" localSheetId="9">#REF!</definedName>
    <definedName name="Other_reserve_funds" localSheetId="15">#REF!</definedName>
    <definedName name="Other_reserve_funds">#REF!</definedName>
    <definedName name="outcomms" localSheetId="1">[19]S.P.30!#REF!</definedName>
    <definedName name="outcomms" localSheetId="3">[19]S.P.30!#REF!</definedName>
    <definedName name="outcomms" localSheetId="9">[19]S.P.30!#REF!</definedName>
    <definedName name="outcomms" localSheetId="15">[19]S.P.30!#REF!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#REF!</definedName>
    <definedName name="ow.FBN019_4" localSheetId="3">#REF!</definedName>
    <definedName name="ow.FBN019_4" localSheetId="9">#REF!</definedName>
    <definedName name="ow.FBN019_4" localSheetId="15">#REF!</definedName>
    <definedName name="ow.FBN019_4">#REF!</definedName>
    <definedName name="ow.FBN019_6" localSheetId="1">#REF!</definedName>
    <definedName name="ow.FBN019_6" localSheetId="3">#REF!</definedName>
    <definedName name="ow.FBN019_6" localSheetId="9">#REF!</definedName>
    <definedName name="ow.FBN019_6" localSheetId="15">#REF!</definedName>
    <definedName name="ow.FBN019_6">#REF!</definedName>
    <definedName name="ow.FBN019_7" localSheetId="1">#REF!</definedName>
    <definedName name="ow.FBN019_7" localSheetId="3">#REF!</definedName>
    <definedName name="ow.FBN019_7" localSheetId="9">#REF!</definedName>
    <definedName name="ow.FBN019_7" localSheetId="15">#REF!</definedName>
    <definedName name="ow.FBN019_7">#REF!</definedName>
    <definedName name="ow.FBN019_8" localSheetId="1">#REF!</definedName>
    <definedName name="ow.FBN019_8" localSheetId="3">#REF!</definedName>
    <definedName name="ow.FBN019_8" localSheetId="9">#REF!</definedName>
    <definedName name="ow.FBN019_8" localSheetId="15">#REF!</definedName>
    <definedName name="ow.FBN019_8">#REF!</definedName>
    <definedName name="ow.FBN020_2" localSheetId="1">#REF!</definedName>
    <definedName name="ow.FBN020_2" localSheetId="3">#REF!</definedName>
    <definedName name="ow.FBN020_2" localSheetId="9">#REF!</definedName>
    <definedName name="ow.FBN020_2" localSheetId="15">#REF!</definedName>
    <definedName name="ow.FBN020_2">#REF!</definedName>
    <definedName name="ow.FIN005_1" localSheetId="1">#REF!</definedName>
    <definedName name="ow.FIN005_1" localSheetId="3">#REF!</definedName>
    <definedName name="ow.FIN005_1" localSheetId="9">#REF!</definedName>
    <definedName name="ow.FIN005_1" localSheetId="15">#REF!</definedName>
    <definedName name="ow.FIN005_1">#REF!</definedName>
    <definedName name="P_L">'[68]P&amp;L porównywalny'!$A$5:$C$42</definedName>
    <definedName name="Papiery_utrzymywane_zapadalności" localSheetId="1">'[69]noty bilans'!#REF!</definedName>
    <definedName name="Papiery_utrzymywane_zapadalności" localSheetId="4">'[69]noty bilans'!#REF!</definedName>
    <definedName name="Papiery_utrzymywane_zapadalności" localSheetId="3">'[69]noty bilans'!#REF!</definedName>
    <definedName name="Papiery_utrzymywane_zapadalności" localSheetId="9">'[69]noty bilans'!#REF!</definedName>
    <definedName name="Papiery_utrzymywane_zapadalności" localSheetId="15">'[69]noty bilans'!#REF!</definedName>
    <definedName name="Papiery_utrzymywane_zapadalności" localSheetId="16">#REF!</definedName>
    <definedName name="Papiery_utrzymywane_zapadalności">'[69]noty bilans'!#REF!</definedName>
    <definedName name="Pasywa_pod07" localSheetId="1">#REF!</definedName>
    <definedName name="Pasywa_pod07" localSheetId="3">#REF!</definedName>
    <definedName name="Pasywa_pod07" localSheetId="9">#REF!</definedName>
    <definedName name="Pasywa_pod07" localSheetId="15">#REF!</definedName>
    <definedName name="Pasywa_pod07" localSheetId="16">#REF!</definedName>
    <definedName name="Pasywa_pod07">#REF!</definedName>
    <definedName name="Pasywa_pod08" localSheetId="1">#REF!</definedName>
    <definedName name="Pasywa_pod08" localSheetId="3">#REF!</definedName>
    <definedName name="Pasywa_pod08" localSheetId="9">#REF!</definedName>
    <definedName name="Pasywa_pod08" localSheetId="15">#REF!</definedName>
    <definedName name="Pasywa_pod08" localSheetId="16">#REF!</definedName>
    <definedName name="Pasywa_pod08">#REF!</definedName>
    <definedName name="Pensions" localSheetId="1">[19]S.P.27!#REF!</definedName>
    <definedName name="Pensions" localSheetId="3">[19]S.P.27!#REF!</definedName>
    <definedName name="Pensions" localSheetId="9">[19]S.P.27!#REF!</definedName>
    <definedName name="Pensions" localSheetId="15">[19]S.P.27!#REF!</definedName>
    <definedName name="Pensions">[19]S.P.27!#REF!</definedName>
    <definedName name="Performing_Loans" localSheetId="1">#REF!</definedName>
    <definedName name="Performing_Loans" localSheetId="3">#REF!</definedName>
    <definedName name="Performing_Loans" localSheetId="9">#REF!</definedName>
    <definedName name="Performing_Loans" localSheetId="15">#REF!</definedName>
    <definedName name="Performing_Loans">#REF!</definedName>
    <definedName name="PeriodDates" localSheetId="1">OFFSET(#REF!,0,0,COUNT(#REF!),1)</definedName>
    <definedName name="PeriodDates" localSheetId="3">OFFSET(#REF!,0,0,COUNT(#REF!),1)</definedName>
    <definedName name="PeriodDates" localSheetId="9">OFFSET(#REF!,0,0,COUNT(#REF!),1)</definedName>
    <definedName name="PeriodDates" localSheetId="15">OFFSET(#REF!,0,0,COUNT(#REF!),1)</definedName>
    <definedName name="PeriodDates">OFFSET(#REF!,0,0,COUNT(#REF!),1)</definedName>
    <definedName name="PKD" localSheetId="1">#REF!</definedName>
    <definedName name="PKD" localSheetId="3">#REF!</definedName>
    <definedName name="PKD" localSheetId="9">#REF!</definedName>
    <definedName name="PKD" localSheetId="15">#REF!</definedName>
    <definedName name="PKD" localSheetId="16">#REF!</definedName>
    <definedName name="PKD">#REF!</definedName>
    <definedName name="PKO" localSheetId="1">#REF!</definedName>
    <definedName name="PKO" localSheetId="3">#REF!</definedName>
    <definedName name="PKO" localSheetId="9">#REF!</definedName>
    <definedName name="PKO" localSheetId="15">#REF!</definedName>
    <definedName name="PKO" localSheetId="16">#REF!</definedName>
    <definedName name="PKO">#REF!</definedName>
    <definedName name="PL">'[68]P&amp;L porównywalny'!$A$5:$C$42</definedName>
    <definedName name="PL_3" localSheetId="1">#REF!</definedName>
    <definedName name="PL_3" localSheetId="3">#REF!</definedName>
    <definedName name="PL_3" localSheetId="9">#REF!</definedName>
    <definedName name="PL_3" localSheetId="15">#REF!</definedName>
    <definedName name="PL_3" localSheetId="16">#REF!</definedName>
    <definedName name="PL_3">#REF!</definedName>
    <definedName name="PL_9" localSheetId="1">#REF!</definedName>
    <definedName name="PL_9" localSheetId="3">#REF!</definedName>
    <definedName name="PL_9" localSheetId="9">#REF!</definedName>
    <definedName name="PL_9" localSheetId="15">#REF!</definedName>
    <definedName name="PL_9" localSheetId="16">#REF!</definedName>
    <definedName name="PL_9">#REF!</definedName>
    <definedName name="PL3QS" localSheetId="1">#REF!</definedName>
    <definedName name="PL3QS" localSheetId="3">#REF!</definedName>
    <definedName name="PL3QS" localSheetId="9">#REF!</definedName>
    <definedName name="PL3QS" localSheetId="15">#REF!</definedName>
    <definedName name="PL3QS" localSheetId="16">#REF!</definedName>
    <definedName name="PL3QS">#REF!</definedName>
    <definedName name="PLBANKQ2" localSheetId="1">#REF!</definedName>
    <definedName name="PLBANKQ2" localSheetId="3">#REF!</definedName>
    <definedName name="PLBANKQ2" localSheetId="9">#REF!</definedName>
    <definedName name="PLBANKQ2" localSheetId="15">#REF!</definedName>
    <definedName name="PLBANKQ2">#REF!</definedName>
    <definedName name="PLocena">#N/A</definedName>
    <definedName name="Pochodne_instrumenty_finansowe_handl" localSheetId="1">'[69]noty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9">'[69]noty bilans 2'!#REF!</definedName>
    <definedName name="Pochodne_instrumenty_finansowe_handl" localSheetId="15">'[69]noty bilans 2'!#REF!</definedName>
    <definedName name="Pochodne_instrumenty_finansowe_handl" localSheetId="16">[18]podatek!#REF!</definedName>
    <definedName name="Pochodne_instrumenty_finansowe_handl">'[69]noty bilans 2'!#REF!</definedName>
    <definedName name="pochodne_opis" localSheetId="1">'[69]noty bilans 2'!#REF!</definedName>
    <definedName name="pochodne_opis" localSheetId="4">'[69]noty bilans 2'!#REF!</definedName>
    <definedName name="pochodne_opis" localSheetId="3">'[69]noty bilans 2'!#REF!</definedName>
    <definedName name="pochodne_opis" localSheetId="9">'[69]noty bilans 2'!#REF!</definedName>
    <definedName name="pochodne_opis" localSheetId="15">'[69]noty bilans 2'!#REF!</definedName>
    <definedName name="pochodne_opis" localSheetId="16">[18]podatek!#REF!</definedName>
    <definedName name="pochodne_opis">'[69]noty bilans 2'!#REF!</definedName>
    <definedName name="pochodzenie">[21]nazwy!$C$1:$C$23</definedName>
    <definedName name="Podpis">[44]lista!$K$2:$K$50</definedName>
    <definedName name="PODPISY" localSheetId="1">#REF!</definedName>
    <definedName name="PODPISY" localSheetId="3">#REF!</definedName>
    <definedName name="PODPISY" localSheetId="9">#REF!</definedName>
    <definedName name="PODPISY" localSheetId="15">#REF!</definedName>
    <definedName name="PODPISY">#REF!</definedName>
    <definedName name="PodpisyQ3" localSheetId="1">#REF!</definedName>
    <definedName name="PodpisyQ3" localSheetId="3">#REF!</definedName>
    <definedName name="PodpisyQ3" localSheetId="9">#REF!</definedName>
    <definedName name="PodpisyQ3" localSheetId="15">#REF!</definedName>
    <definedName name="PodpisyQ3">#REF!</definedName>
    <definedName name="podzial_podmiotowy" localSheetId="1">#REF!</definedName>
    <definedName name="podzial_podmiotowy" localSheetId="3">#REF!</definedName>
    <definedName name="podzial_podmiotowy" localSheetId="9">#REF!</definedName>
    <definedName name="podzial_podmiotowy" localSheetId="15">#REF!</definedName>
    <definedName name="podzial_podmiotowy">#REF!</definedName>
    <definedName name="Poftfel_2" localSheetId="1">[18]portfel!#REF!</definedName>
    <definedName name="Poftfel_2" localSheetId="4">[18]portfel!#REF!</definedName>
    <definedName name="Poftfel_2" localSheetId="3">[18]portfel!#REF!</definedName>
    <definedName name="Poftfel_2" localSheetId="9">[18]portfel!#REF!</definedName>
    <definedName name="Poftfel_2" localSheetId="15">[18]portfel!#REF!</definedName>
    <definedName name="Poftfel_2" localSheetId="16">[18]portfel!#REF!</definedName>
    <definedName name="Poftfel_2">[18]portfel!#REF!</definedName>
    <definedName name="POI" localSheetId="1">BS!POI</definedName>
    <definedName name="POI" localSheetId="0">#N/A</definedName>
    <definedName name="POI" localSheetId="3">'Przychody prowizyjne'!POI</definedName>
    <definedName name="POI" localSheetId="16">#N/A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1">#REF!</definedName>
    <definedName name="POLISH" localSheetId="3">#REF!</definedName>
    <definedName name="POLISH" localSheetId="9">#REF!</definedName>
    <definedName name="POLISH" localSheetId="15">#REF!</definedName>
    <definedName name="POLISH">#REF!</definedName>
    <definedName name="polityka0910" localSheetId="1">#REF!</definedName>
    <definedName name="polityka0910" localSheetId="3">#REF!</definedName>
    <definedName name="polityka0910" localSheetId="9">#REF!</definedName>
    <definedName name="polityka0910" localSheetId="15">#REF!</definedName>
    <definedName name="polityka0910">#REF!</definedName>
    <definedName name="POLSOFT2000M" localSheetId="1">#REF!</definedName>
    <definedName name="POLSOFT2000M" localSheetId="3">#REF!</definedName>
    <definedName name="POLSOFT2000M" localSheetId="9">#REF!</definedName>
    <definedName name="POLSOFT2000M" localSheetId="15">#REF!</definedName>
    <definedName name="POLSOFT2000M">#REF!</definedName>
    <definedName name="POLSOFT2000Y" localSheetId="1">#REF!</definedName>
    <definedName name="POLSOFT2000Y" localSheetId="3">#REF!</definedName>
    <definedName name="POLSOFT2000Y" localSheetId="9">#REF!</definedName>
    <definedName name="POLSOFT2000Y" localSheetId="15">#REF!</definedName>
    <definedName name="POLSOFT2000Y">#REF!</definedName>
    <definedName name="POLSOFT2001M" localSheetId="1">#REF!</definedName>
    <definedName name="POLSOFT2001M" localSheetId="3">#REF!</definedName>
    <definedName name="POLSOFT2001M" localSheetId="9">#REF!</definedName>
    <definedName name="POLSOFT2001M" localSheetId="15">#REF!</definedName>
    <definedName name="POLSOFT2001M">#REF!</definedName>
    <definedName name="POLSOFT2001Y" localSheetId="1">#REF!</definedName>
    <definedName name="POLSOFT2001Y" localSheetId="3">#REF!</definedName>
    <definedName name="POLSOFT2001Y" localSheetId="9">#REF!</definedName>
    <definedName name="POLSOFT2001Y" localSheetId="15">#REF!</definedName>
    <definedName name="POLSOFT2001Y">#REF!</definedName>
    <definedName name="POLSOFTDochody2000M" localSheetId="1">#REF!</definedName>
    <definedName name="POLSOFTDochody2000M" localSheetId="3">#REF!</definedName>
    <definedName name="POLSOFTDochody2000M" localSheetId="9">#REF!</definedName>
    <definedName name="POLSOFTDochody2000M" localSheetId="15">#REF!</definedName>
    <definedName name="POLSOFTDochody2000M">#REF!</definedName>
    <definedName name="POLSOFTDochody2000Y" localSheetId="1">#REF!</definedName>
    <definedName name="POLSOFTDochody2000Y" localSheetId="3">#REF!</definedName>
    <definedName name="POLSOFTDochody2000Y" localSheetId="9">#REF!</definedName>
    <definedName name="POLSOFTDochody2000Y" localSheetId="15">#REF!</definedName>
    <definedName name="POLSOFTDochody2000Y">#REF!</definedName>
    <definedName name="POLSOFTDochody2001M" localSheetId="1">#REF!</definedName>
    <definedName name="POLSOFTDochody2001M" localSheetId="3">#REF!</definedName>
    <definedName name="POLSOFTDochody2001M" localSheetId="9">#REF!</definedName>
    <definedName name="POLSOFTDochody2001M" localSheetId="15">#REF!</definedName>
    <definedName name="POLSOFTDochody2001M">#REF!</definedName>
    <definedName name="POLSOFTDochody2001Y" localSheetId="1">#REF!</definedName>
    <definedName name="POLSOFTDochody2001Y" localSheetId="3">#REF!</definedName>
    <definedName name="POLSOFTDochody2001Y" localSheetId="9">#REF!</definedName>
    <definedName name="POLSOFTDochody2001Y" localSheetId="15">#REF!</definedName>
    <definedName name="POLSOFTDochody2001Y">#REF!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9">'[30]wybrane dane finansowe 1'!#REF!</definedName>
    <definedName name="pooi" localSheetId="15">'[30]wybrane dane finansowe 1'!#REF!</definedName>
    <definedName name="pooi" localSheetId="16">'[31]wybrane dane finansowe 1'!#REF!</definedName>
    <definedName name="pooi">'[30]wybrane dane finansowe 1'!#REF!</definedName>
    <definedName name="portfel_bp" localSheetId="1">#REF!</definedName>
    <definedName name="portfel_bp" localSheetId="3">#REF!</definedName>
    <definedName name="portfel_bp" localSheetId="9">#REF!</definedName>
    <definedName name="portfel_bp" localSheetId="15">#REF!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#REF!</definedName>
    <definedName name="powiazanie" localSheetId="3">#REF!</definedName>
    <definedName name="powiazanie" localSheetId="9">#REF!</definedName>
    <definedName name="powiazanie" localSheetId="15">#REF!</definedName>
    <definedName name="powiazanie" localSheetId="16">#REF!</definedName>
    <definedName name="powiazanie">#REF!</definedName>
    <definedName name="Pozab_klasy" localSheetId="1">[69]impairment!#REF!</definedName>
    <definedName name="Pozab_klasy" localSheetId="4">[69]impairment!#REF!</definedName>
    <definedName name="Pozab_klasy" localSheetId="3">[69]impairment!#REF!</definedName>
    <definedName name="Pozab_klasy" localSheetId="9">[69]impairment!#REF!</definedName>
    <definedName name="Pozab_klasy" localSheetId="15">[69]impairment!#REF!</definedName>
    <definedName name="Pozab_klasy" localSheetId="16">[71]impairment!#REF!</definedName>
    <definedName name="Pozab_klasy">[69]impairment!#REF!</definedName>
    <definedName name="Pozabilans" localSheetId="1">[72]lista!#REF!</definedName>
    <definedName name="Pozabilans" localSheetId="3">[72]lista!#REF!</definedName>
    <definedName name="Pozabilans" localSheetId="9">[72]lista!#REF!</definedName>
    <definedName name="Pozabilans" localSheetId="15">[72]lista!#REF!</definedName>
    <definedName name="Pozabilans">[72]lista!#REF!</definedName>
    <definedName name="Pozabilans1" localSheetId="1">[72]lista!#REF!</definedName>
    <definedName name="Pozabilans1" localSheetId="3">[72]lista!#REF!</definedName>
    <definedName name="Pozabilans1" localSheetId="9">[72]lista!#REF!</definedName>
    <definedName name="Pozabilans1" localSheetId="15">[72]lista!#REF!</definedName>
    <definedName name="Pozabilans1">[72]lista!#REF!</definedName>
    <definedName name="Pozabilans2" localSheetId="1">[72]lista!#REF!</definedName>
    <definedName name="Pozabilans2" localSheetId="3">[72]lista!#REF!</definedName>
    <definedName name="Pozabilans2" localSheetId="9">[72]lista!#REF!</definedName>
    <definedName name="Pozabilans2" localSheetId="15">[72]lista!#REF!</definedName>
    <definedName name="Pozabilans2">[72]lista!#REF!</definedName>
    <definedName name="Pozostałe_aktywa" localSheetId="1">#REF!</definedName>
    <definedName name="Pozostałe_aktywa" localSheetId="3">#REF!</definedName>
    <definedName name="Pozostałe_aktywa" localSheetId="9">#REF!</definedName>
    <definedName name="Pozostałe_aktywa" localSheetId="15">#REF!</definedName>
    <definedName name="Pozostałe_aktywa" localSheetId="16">#REF!</definedName>
    <definedName name="Pozostałe_aktywa">#REF!</definedName>
    <definedName name="Pozostałe_pasywa" localSheetId="1">#REF!</definedName>
    <definedName name="Pozostałe_pasywa" localSheetId="3">#REF!</definedName>
    <definedName name="Pozostałe_pasywa" localSheetId="9">#REF!</definedName>
    <definedName name="Pozostałe_pasywa" localSheetId="15">#REF!</definedName>
    <definedName name="Pozostałe_pasywa" localSheetId="16">#REF!</definedName>
    <definedName name="Pozostałe_pasywa">#REF!</definedName>
    <definedName name="Pozycje_bilans_wg_KPWiG" localSheetId="16">[41]lista!$C$2:$C$18</definedName>
    <definedName name="Pozycje_bilans_wg_KPWiG">[41]lista!$C$2:$C$18</definedName>
    <definedName name="Pozycje_pozabilansowe" localSheetId="1">[73]impairment!#REF!</definedName>
    <definedName name="Pozycje_pozabilansowe" localSheetId="4">[73]impairment!#REF!</definedName>
    <definedName name="Pozycje_pozabilansowe" localSheetId="3">[73]impairment!#REF!</definedName>
    <definedName name="Pozycje_pozabilansowe" localSheetId="9">[73]impairment!#REF!</definedName>
    <definedName name="Pozycje_pozabilansowe" localSheetId="15">[73]impairment!#REF!</definedName>
    <definedName name="Pozycje_pozabilansowe" localSheetId="16">[73]impairment!#REF!</definedName>
    <definedName name="Pozycje_pozabilansowe">[73]impairment!#REF!</definedName>
    <definedName name="Pozycje_RZiS_wg_KPWiG" localSheetId="16">[66]lista!$D$2:$D$6</definedName>
    <definedName name="Pozycje_RZiS_wg_KPWiG">[66]lista!$D$2:$D$6</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9">'[30]wybrane dane finansowe 1'!#REF!</definedName>
    <definedName name="ppkl" localSheetId="15">'[30]wybrane dane finansowe 1'!#REF!</definedName>
    <definedName name="ppkl" localSheetId="16">'[31]wybrane dane finansowe 1'!#REF!</definedName>
    <definedName name="ppkl">'[30]wybrane dane finansowe 1'!#REF!</definedName>
    <definedName name="PPO" localSheetId="1">#REF!</definedName>
    <definedName name="PPO" localSheetId="3">#REF!</definedName>
    <definedName name="PPO" localSheetId="9">#REF!</definedName>
    <definedName name="PPO" localSheetId="15">#REF!</definedName>
    <definedName name="PPO" localSheetId="16">#REF!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1">#REF!</definedName>
    <definedName name="Prawaprzyznane" localSheetId="3">#REF!</definedName>
    <definedName name="Prawaprzyznane" localSheetId="9">#REF!</definedName>
    <definedName name="Prawaprzyznane" localSheetId="15">#REF!</definedName>
    <definedName name="Prawaprzyznane" localSheetId="16">#REF!</definedName>
    <definedName name="Prawaprzyznane">#REF!</definedName>
    <definedName name="PrErrgrid" localSheetId="1">#REF!</definedName>
    <definedName name="PrErrgrid" localSheetId="3">#REF!</definedName>
    <definedName name="PrErrgrid" localSheetId="9">#REF!</definedName>
    <definedName name="PrErrgrid" localSheetId="15">#REF!</definedName>
    <definedName name="PrErrgrid">#REF!</definedName>
    <definedName name="Print_Area_MI" localSheetId="1">#REF!</definedName>
    <definedName name="Print_Area_MI" localSheetId="3">#REF!</definedName>
    <definedName name="Print_Area_MI" localSheetId="9">#REF!</definedName>
    <definedName name="Print_Area_MI" localSheetId="15">#REF!</definedName>
    <definedName name="Print_Area_MI">#REF!</definedName>
    <definedName name="Print_Area_MI_11" localSheetId="1">#REF!</definedName>
    <definedName name="Print_Area_MI_11" localSheetId="3">#REF!</definedName>
    <definedName name="Print_Area_MI_11" localSheetId="9">#REF!</definedName>
    <definedName name="Print_Area_MI_11" localSheetId="15">#REF!</definedName>
    <definedName name="Print_Area_MI_11">#REF!</definedName>
    <definedName name="Print_Area_MI_2" localSheetId="1">#REF!</definedName>
    <definedName name="Print_Area_MI_2" localSheetId="3">#REF!</definedName>
    <definedName name="Print_Area_MI_2" localSheetId="9">#REF!</definedName>
    <definedName name="Print_Area_MI_2" localSheetId="15">#REF!</definedName>
    <definedName name="Print_Area_MI_2">#REF!</definedName>
    <definedName name="Print_Area_MI_28" localSheetId="1">#REF!</definedName>
    <definedName name="Print_Area_MI_28" localSheetId="3">#REF!</definedName>
    <definedName name="Print_Area_MI_28" localSheetId="9">#REF!</definedName>
    <definedName name="Print_Area_MI_28" localSheetId="15">#REF!</definedName>
    <definedName name="Print_Area_MI_28">#REF!</definedName>
    <definedName name="Print_Titles_MI" localSheetId="1">#REF!</definedName>
    <definedName name="Print_Titles_MI" localSheetId="3">#REF!</definedName>
    <definedName name="Print_Titles_MI" localSheetId="9">#REF!</definedName>
    <definedName name="Print_Titles_MI" localSheetId="15">#REF!</definedName>
    <definedName name="Print_Titles_MI">#REF!</definedName>
    <definedName name="Print_Titles_MI_11" localSheetId="1">#REF!</definedName>
    <definedName name="Print_Titles_MI_11" localSheetId="3">#REF!</definedName>
    <definedName name="Print_Titles_MI_11" localSheetId="9">#REF!</definedName>
    <definedName name="Print_Titles_MI_11" localSheetId="15">#REF!</definedName>
    <definedName name="Print_Titles_MI_11">#REF!</definedName>
    <definedName name="Print_Titles_MI_2" localSheetId="1">#REF!</definedName>
    <definedName name="Print_Titles_MI_2" localSheetId="3">#REF!</definedName>
    <definedName name="Print_Titles_MI_2" localSheetId="9">#REF!</definedName>
    <definedName name="Print_Titles_MI_2" localSheetId="15">#REF!</definedName>
    <definedName name="Print_Titles_MI_2">#REF!</definedName>
    <definedName name="Print_Titles_MI_28" localSheetId="1">#REF!</definedName>
    <definedName name="Print_Titles_MI_28" localSheetId="3">#REF!</definedName>
    <definedName name="Print_Titles_MI_28" localSheetId="9">#REF!</definedName>
    <definedName name="Print_Titles_MI_28" localSheetId="15">#REF!</definedName>
    <definedName name="Print_Titles_MI_28">#REF!</definedName>
    <definedName name="proceedshedg" localSheetId="1">[19]S.P.13!#REF!</definedName>
    <definedName name="proceedshedg" localSheetId="3">[19]S.P.13!#REF!</definedName>
    <definedName name="proceedshedg" localSheetId="9">[19]S.P.13!#REF!</definedName>
    <definedName name="proceedshedg" localSheetId="15">[19]S.P.13!#REF!</definedName>
    <definedName name="proceedshedg">[19]S.P.13!#REF!</definedName>
    <definedName name="profit" localSheetId="1">#REF!</definedName>
    <definedName name="profit" localSheetId="3">#REF!</definedName>
    <definedName name="profit" localSheetId="9">#REF!</definedName>
    <definedName name="profit" localSheetId="15">#REF!</definedName>
    <definedName name="profit">#REF!</definedName>
    <definedName name="prognoza_2000" localSheetId="1">#REF!</definedName>
    <definedName name="prognoza_2000" localSheetId="3">#REF!</definedName>
    <definedName name="prognoza_2000" localSheetId="9">#REF!</definedName>
    <definedName name="prognoza_2000" localSheetId="15">#REF!</definedName>
    <definedName name="prognoza_2000">#REF!</definedName>
    <definedName name="provh" localSheetId="1">[19]S.P.13!#REF!</definedName>
    <definedName name="provh" localSheetId="3">[19]S.P.13!#REF!</definedName>
    <definedName name="provh" localSheetId="9">[19]S.P.13!#REF!</definedName>
    <definedName name="provh" localSheetId="15">[19]S.P.13!#REF!</definedName>
    <definedName name="provh">[19]S.P.13!#REF!</definedName>
    <definedName name="provision_cover" localSheetId="1">#REF!</definedName>
    <definedName name="provision_cover" localSheetId="3">#REF!</definedName>
    <definedName name="provision_cover" localSheetId="9">#REF!</definedName>
    <definedName name="provision_cover" localSheetId="15">#REF!</definedName>
    <definedName name="provision_cover">#REF!</definedName>
    <definedName name="prowizje_mar_08">#N/A</definedName>
    <definedName name="Przychody_odsetkowe" localSheetId="1">#REF!</definedName>
    <definedName name="Przychody_odsetkowe" localSheetId="3">#REF!</definedName>
    <definedName name="Przychody_odsetkowe" localSheetId="9">#REF!</definedName>
    <definedName name="Przychody_odsetkowe" localSheetId="15">#REF!</definedName>
    <definedName name="Przychody_odsetkowe" localSheetId="16">#REF!</definedName>
    <definedName name="Przychody_odsetkowe">#REF!</definedName>
    <definedName name="Przychody_prowizyjne" localSheetId="1">#REF!</definedName>
    <definedName name="Przychody_prowizyjne" localSheetId="3">#REF!</definedName>
    <definedName name="Przychody_prowizyjne" localSheetId="9">#REF!</definedName>
    <definedName name="Przychody_prowizyjne" localSheetId="15">#REF!</definedName>
    <definedName name="Przychody_prowizyjne" localSheetId="16">#REF!</definedName>
    <definedName name="Przychody_prowizyjne">#REF!</definedName>
    <definedName name="qerde" localSheetId="1">BS!qerde</definedName>
    <definedName name="qerde" localSheetId="0">#N/A</definedName>
    <definedName name="qerde" localSheetId="3">'Przychody prowizyjne'!qerde</definedName>
    <definedName name="qerde" localSheetId="16">#N/A</definedName>
    <definedName name="qerde">BS!qerde</definedName>
    <definedName name="qq" localSheetId="1">BS!qq</definedName>
    <definedName name="qq" localSheetId="0">#N/A</definedName>
    <definedName name="qq" localSheetId="3">'Przychody prowizyjne'!qq</definedName>
    <definedName name="qq" localSheetId="16">#N/A</definedName>
    <definedName name="qq">BS!qq</definedName>
    <definedName name="qqqqqqqqqqqqqqqqqqqqqqqqqq">#N/A</definedName>
    <definedName name="qqqqqqqqqqqqqqqqqqqqqqqqqqqqqqqqqqqqqqqqq">#N/A</definedName>
    <definedName name="Quarter" localSheetId="1">#REF!</definedName>
    <definedName name="Quarter" localSheetId="3">#REF!</definedName>
    <definedName name="Quarter" localSheetId="9">#REF!</definedName>
    <definedName name="Quarter" localSheetId="15">#REF!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#REF!</definedName>
    <definedName name="Rachunek0309" localSheetId="3">#REF!</definedName>
    <definedName name="Rachunek0309" localSheetId="9">#REF!</definedName>
    <definedName name="Rachunek0309" localSheetId="15">#REF!</definedName>
    <definedName name="Rachunek0309">#REF!</definedName>
    <definedName name="Rachunekskons0309" localSheetId="1">#REF!</definedName>
    <definedName name="Rachunekskons0309" localSheetId="3">#REF!</definedName>
    <definedName name="Rachunekskons0309" localSheetId="9">#REF!</definedName>
    <definedName name="Rachunekskons0309" localSheetId="15">#REF!</definedName>
    <definedName name="Rachunekskons0309">#REF!</definedName>
    <definedName name="RAI1B" localSheetId="1">#REF!</definedName>
    <definedName name="RAI1B" localSheetId="3">#REF!</definedName>
    <definedName name="RAI1B" localSheetId="9">#REF!</definedName>
    <definedName name="RAI1B" localSheetId="15">#REF!</definedName>
    <definedName name="RAI1B">#REF!</definedName>
    <definedName name="RAI2B" localSheetId="1">#REF!</definedName>
    <definedName name="RAI2B" localSheetId="3">#REF!</definedName>
    <definedName name="RAI2B" localSheetId="9">#REF!</definedName>
    <definedName name="RAI2B" localSheetId="15">#REF!</definedName>
    <definedName name="RAI2B">#REF!</definedName>
    <definedName name="raporty_daty">[76]lista!$A$1:$A$50</definedName>
    <definedName name="RawData" localSheetId="1">#REF!</definedName>
    <definedName name="RawData" localSheetId="3">#REF!</definedName>
    <definedName name="RawData" localSheetId="9">#REF!</definedName>
    <definedName name="RawData" localSheetId="15">#REF!</definedName>
    <definedName name="RawData">#REF!</definedName>
    <definedName name="Razem_a_z_finansowe" localSheetId="1">'[69]noty bilans 2'!#REF!</definedName>
    <definedName name="Razem_a_z_finansowe" localSheetId="4">'[69]noty bilans 2'!#REF!</definedName>
    <definedName name="Razem_a_z_finansowe" localSheetId="3">'[69]noty bilans 2'!#REF!</definedName>
    <definedName name="Razem_a_z_finansowe" localSheetId="9">'[69]noty bilans 2'!#REF!</definedName>
    <definedName name="Razem_a_z_finansowe" localSheetId="15">'[69]noty bilans 2'!#REF!</definedName>
    <definedName name="Razem_a_z_finansowe" localSheetId="16">'[71]noty bilans 2'!#REF!</definedName>
    <definedName name="Razem_a_z_finansowe">'[69]noty bilans 2'!#REF!</definedName>
    <definedName name="Recoveries.of.provision.from.central.write_down.Total" localSheetId="1">#REF!</definedName>
    <definedName name="Recoveries.of.provision.from.central.write_down.Total" localSheetId="3">#REF!</definedName>
    <definedName name="Recoveries.of.provision.from.central.write_down.Total" localSheetId="9">#REF!</definedName>
    <definedName name="Recoveries.of.provision.from.central.write_down.Total" localSheetId="15">#REF!</definedName>
    <definedName name="Recoveries.of.provision.from.central.write_down.Total">#REF!</definedName>
    <definedName name="region" localSheetId="1">#REF!</definedName>
    <definedName name="region" localSheetId="3">#REF!</definedName>
    <definedName name="region" localSheetId="9">#REF!</definedName>
    <definedName name="region" localSheetId="15">#REF!</definedName>
    <definedName name="region">#REF!</definedName>
    <definedName name="_xlnm.Recorder" localSheetId="1">#REF!</definedName>
    <definedName name="_xlnm.Recorder" localSheetId="3">#REF!</definedName>
    <definedName name="_xlnm.Recorder" localSheetId="9">#REF!</definedName>
    <definedName name="_xlnm.Recorder" localSheetId="15">#REF!</definedName>
    <definedName name="_xlnm.Recorder">#REF!</definedName>
    <definedName name="REPO_dt" localSheetId="1">#REF!</definedName>
    <definedName name="REPO_dt" localSheetId="3">#REF!</definedName>
    <definedName name="REPO_dt" localSheetId="9">#REF!</definedName>
    <definedName name="REPO_dt" localSheetId="15">#REF!</definedName>
    <definedName name="REPO_dt">#REF!</definedName>
    <definedName name="REPO_dw" localSheetId="1">#REF!</definedName>
    <definedName name="REPO_dw" localSheetId="3">#REF!</definedName>
    <definedName name="REPO_dw" localSheetId="9">#REF!</definedName>
    <definedName name="REPO_dw" localSheetId="15">#REF!</definedName>
    <definedName name="REPO_dw">#REF!</definedName>
    <definedName name="resma" localSheetId="1">[19]S.P.20!#REF!</definedName>
    <definedName name="resma" localSheetId="3">[19]S.P.20!#REF!</definedName>
    <definedName name="resma" localSheetId="9">[19]S.P.20!#REF!</definedName>
    <definedName name="resma" localSheetId="15">[19]S.P.20!#REF!</definedName>
    <definedName name="resma">[19]S.P.20!#REF!</definedName>
    <definedName name="Revaluation_reserve_07" localSheetId="1">#REF!</definedName>
    <definedName name="Revaluation_reserve_07" localSheetId="3">#REF!</definedName>
    <definedName name="Revaluation_reserve_07" localSheetId="9">#REF!</definedName>
    <definedName name="Revaluation_reserve_07" localSheetId="15">#REF!</definedName>
    <definedName name="Revaluation_reserve_07">#REF!</definedName>
    <definedName name="Revaluation_reserve_08" localSheetId="1">#REF!</definedName>
    <definedName name="Revaluation_reserve_08" localSheetId="3">#REF!</definedName>
    <definedName name="Revaluation_reserve_08" localSheetId="9">#REF!</definedName>
    <definedName name="Revaluation_reserve_08" localSheetId="15">#REF!</definedName>
    <definedName name="Revaluation_reserve_08">#REF!</definedName>
    <definedName name="rezerwy" localSheetId="1">'[5]wybrane dane finansowe 1'!#REF!</definedName>
    <definedName name="rezerwy" localSheetId="3">'[5]wybrane dane finansowe 1'!#REF!</definedName>
    <definedName name="rezerwy">'[5]wybrane dane finansowe 1'!#REF!</definedName>
    <definedName name="rfgf" localSheetId="1">'[13]Table 39_'!#REF!</definedName>
    <definedName name="rfgf" localSheetId="3">'[13]Table 39_'!#REF!</definedName>
    <definedName name="rfgf" localSheetId="9">'[13]Table 39_'!#REF!</definedName>
    <definedName name="rfgf" localSheetId="15">'[13]Table 39_'!#REF!</definedName>
    <definedName name="rfgf">'[13]Table 39_'!#REF!</definedName>
    <definedName name="rfty" localSheetId="1">#REF!</definedName>
    <definedName name="rfty" localSheetId="3">#REF!</definedName>
    <definedName name="rfty" localSheetId="9">#REF!</definedName>
    <definedName name="rfty" localSheetId="15">#REF!</definedName>
    <definedName name="rfty">#REF!</definedName>
    <definedName name="rodzaj">[21]nazwy!$B$1:$B$6</definedName>
    <definedName name="ROEM2009" localSheetId="1">'[7]wybrane dane finansowe 1'!#REF!</definedName>
    <definedName name="ROEM2009" localSheetId="3">'[7]wybrane dane finansowe 1'!#REF!</definedName>
    <definedName name="ROEM2009" localSheetId="9">'[7]wybrane dane finansowe 1'!#REF!</definedName>
    <definedName name="ROEM2009" localSheetId="15">'[7]wybrane dane finansowe 1'!#REF!</definedName>
    <definedName name="ROEM2009">'[7]wybrane dane finansowe 1'!#REF!</definedName>
    <definedName name="RPI" localSheetId="1">#REF!</definedName>
    <definedName name="RPI" localSheetId="3">#REF!</definedName>
    <definedName name="RPI" localSheetId="9">#REF!</definedName>
    <definedName name="RPI" localSheetId="15">#REF!</definedName>
    <definedName name="RPI">#REF!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9">'[30]wybrane dane finansowe 1'!#REF!</definedName>
    <definedName name="rrrrrrrrrr" localSheetId="15">'[30]wybrane dane finansowe 1'!#REF!</definedName>
    <definedName name="rrrrrrrrrr" localSheetId="16">'[31]wybrane dane finansowe 1'!#REF!</definedName>
    <definedName name="rrrrrrrrrr">'[30]wybrane dane finansowe 1'!#REF!</definedName>
    <definedName name="rrrrrrrrrrrrrrrrrrrrrrrr">#N/A</definedName>
    <definedName name="RSI" localSheetId="1">#REF!</definedName>
    <definedName name="RSI" localSheetId="3">#REF!</definedName>
    <definedName name="RSI" localSheetId="9">#REF!</definedName>
    <definedName name="RSI" localSheetId="15">#REF!</definedName>
    <definedName name="RSI">#REF!</definedName>
    <definedName name="RTI" localSheetId="1">#REF!</definedName>
    <definedName name="RTI" localSheetId="3">#REF!</definedName>
    <definedName name="RTI" localSheetId="9">#REF!</definedName>
    <definedName name="RTI" localSheetId="15">#REF!</definedName>
    <definedName name="RTI">#REF!</definedName>
    <definedName name="Ruch_na_dłużnych_papierach_wartościowych" localSheetId="1">#REF!</definedName>
    <definedName name="Ruch_na_dłużnych_papierach_wartościowych" localSheetId="3">#REF!</definedName>
    <definedName name="Ruch_na_dłużnych_papierach_wartościowych" localSheetId="9">#REF!</definedName>
    <definedName name="Ruch_na_dłużnych_papierach_wartościowych" localSheetId="15">#REF!</definedName>
    <definedName name="Ruch_na_dłużnych_papierach_wartościowych">#REF!</definedName>
    <definedName name="RW" localSheetId="1">#REF!</definedName>
    <definedName name="RW" localSheetId="3">#REF!</definedName>
    <definedName name="RW" localSheetId="9">#REF!</definedName>
    <definedName name="RW" localSheetId="15">#REF!</definedName>
    <definedName name="RW" localSheetId="16">#REF!</definedName>
    <definedName name="RW">#REF!</definedName>
    <definedName name="RW_Bank_30.06.2005" localSheetId="1">#REF!</definedName>
    <definedName name="RW_Bank_30.06.2005" localSheetId="3">#REF!</definedName>
    <definedName name="RW_Bank_30.06.2005" localSheetId="9">#REF!</definedName>
    <definedName name="RW_Bank_30.06.2005" localSheetId="15">#REF!</definedName>
    <definedName name="RW_Bank_30.06.2005">#REF!</definedName>
    <definedName name="RW_skons" localSheetId="1">#REF!</definedName>
    <definedName name="RW_skons" localSheetId="3">#REF!</definedName>
    <definedName name="RW_skons" localSheetId="9">#REF!</definedName>
    <definedName name="RW_skons" localSheetId="15">#REF!</definedName>
    <definedName name="RW_skons" localSheetId="16">#REF!</definedName>
    <definedName name="RW_skons">#REF!</definedName>
    <definedName name="ryzyko_07" localSheetId="1">#REF!</definedName>
    <definedName name="ryzyko_07" localSheetId="3">#REF!</definedName>
    <definedName name="ryzyko_07" localSheetId="9">#REF!</definedName>
    <definedName name="ryzyko_07" localSheetId="15">#REF!</definedName>
    <definedName name="ryzyko_07">#REF!</definedName>
    <definedName name="ryzyko_08" localSheetId="1">#REF!</definedName>
    <definedName name="ryzyko_08" localSheetId="3">#REF!</definedName>
    <definedName name="ryzyko_08" localSheetId="9">#REF!</definedName>
    <definedName name="ryzyko_08" localSheetId="15">#REF!</definedName>
    <definedName name="ryzyko_08">#REF!</definedName>
    <definedName name="ryzyko_zapad07" localSheetId="1">[18]ryzyko!#REF!</definedName>
    <definedName name="ryzyko_zapad07" localSheetId="4">[18]ryzyko!#REF!</definedName>
    <definedName name="ryzyko_zapad07" localSheetId="3">[18]ryzyko!#REF!</definedName>
    <definedName name="ryzyko_zapad07" localSheetId="9">[18]ryzyko!#REF!</definedName>
    <definedName name="ryzyko_zapad07" localSheetId="15">[18]ryzyko!#REF!</definedName>
    <definedName name="ryzyko_zapad07" localSheetId="16">[18]ryzyko!#REF!</definedName>
    <definedName name="ryzyko_zapad07">[18]ryzyko!#REF!</definedName>
    <definedName name="Rzeczowe_aktywa_trwałe_07" localSheetId="1">#REF!</definedName>
    <definedName name="Rzeczowe_aktywa_trwałe_07" localSheetId="3">#REF!</definedName>
    <definedName name="Rzeczowe_aktywa_trwałe_07" localSheetId="9">#REF!</definedName>
    <definedName name="Rzeczowe_aktywa_trwałe_07" localSheetId="15">#REF!</definedName>
    <definedName name="Rzeczowe_aktywa_trwałe_07" localSheetId="16">#REF!</definedName>
    <definedName name="Rzeczowe_aktywa_trwałe_07">#REF!</definedName>
    <definedName name="Rzeczowe_aktywa_trwałe_08" localSheetId="1">#REF!</definedName>
    <definedName name="Rzeczowe_aktywa_trwałe_08" localSheetId="3">#REF!</definedName>
    <definedName name="Rzeczowe_aktywa_trwałe_08" localSheetId="9">#REF!</definedName>
    <definedName name="Rzeczowe_aktywa_trwałe_08" localSheetId="15">#REF!</definedName>
    <definedName name="Rzeczowe_aktywa_trwałe_08" localSheetId="16">#REF!</definedName>
    <definedName name="Rzeczowe_aktywa_trwałe_08">#REF!</definedName>
    <definedName name="RZiS_AIB" localSheetId="1">#REF!</definedName>
    <definedName name="RZiS_AIB" localSheetId="3">#REF!</definedName>
    <definedName name="RZiS_AIB" localSheetId="9">#REF!</definedName>
    <definedName name="RZiS_AIB" localSheetId="15">#REF!</definedName>
    <definedName name="RZiS_AIB" localSheetId="16">#REF!</definedName>
    <definedName name="RZiS_AIB">#REF!</definedName>
    <definedName name="RZiS_KPWiG" localSheetId="16">[22]lista!$E$2:$E$15</definedName>
    <definedName name="RZiS_KPWiG">[22]lista!$E$2:$E$15</definedName>
    <definedName name="RZiS_zarzadcza" localSheetId="16">[22]lista!$C$2:$C$71</definedName>
    <definedName name="RZiS_zarzadcza">[22]lista!$C$2:$C$71</definedName>
    <definedName name="s" localSheetId="1">BS!s</definedName>
    <definedName name="s" localSheetId="0">#N/A</definedName>
    <definedName name="s" localSheetId="3">'Przychody prowizyjne'!s</definedName>
    <definedName name="s" localSheetId="16">#N/A</definedName>
    <definedName name="s">BS!s</definedName>
    <definedName name="saa" localSheetId="1">BS!saa</definedName>
    <definedName name="saa" localSheetId="0">#N/A</definedName>
    <definedName name="saa" localSheetId="3">'Przychody prowizyjne'!saa</definedName>
    <definedName name="saa" localSheetId="16">#N/A</definedName>
    <definedName name="saa">BS!saa</definedName>
    <definedName name="SAFSDF">#N/A</definedName>
    <definedName name="SBB_dt" localSheetId="1">#REF!</definedName>
    <definedName name="SBB_dt" localSheetId="3">#REF!</definedName>
    <definedName name="SBB_dt" localSheetId="9">#REF!</definedName>
    <definedName name="SBB_dt" localSheetId="15">#REF!</definedName>
    <definedName name="SBB_dt">#REF!</definedName>
    <definedName name="SBB_dw" localSheetId="1">#REF!</definedName>
    <definedName name="SBB_dw" localSheetId="3">#REF!</definedName>
    <definedName name="SBB_dw" localSheetId="9">#REF!</definedName>
    <definedName name="SBB_dw" localSheetId="15">#REF!</definedName>
    <definedName name="SBB_dw">#REF!</definedName>
    <definedName name="SBB_N_08_A" localSheetId="1">#REF!</definedName>
    <definedName name="SBB_N_08_A" localSheetId="3">#REF!</definedName>
    <definedName name="SBB_N_08_A" localSheetId="9">#REF!</definedName>
    <definedName name="SBB_N_08_A" localSheetId="15">#REF!</definedName>
    <definedName name="SBB_N_08_A" localSheetId="16">#REF!</definedName>
    <definedName name="SBB_N_08_A">#REF!</definedName>
    <definedName name="SBB_N_17_A" localSheetId="1">#REF!</definedName>
    <definedName name="SBB_N_17_A" localSheetId="3">#REF!</definedName>
    <definedName name="SBB_N_17_A" localSheetId="9">#REF!</definedName>
    <definedName name="SBB_N_17_A" localSheetId="15">#REF!</definedName>
    <definedName name="SBB_N_17_A" localSheetId="16">#REF!</definedName>
    <definedName name="SBB_N_17_A">#REF!</definedName>
    <definedName name="SBB_N_18_A" localSheetId="1">#REF!</definedName>
    <definedName name="SBB_N_18_A" localSheetId="3">#REF!</definedName>
    <definedName name="SBB_N_18_A" localSheetId="9">#REF!</definedName>
    <definedName name="SBB_N_18_A" localSheetId="15">#REF!</definedName>
    <definedName name="SBB_N_18_A" localSheetId="16">#REF!</definedName>
    <definedName name="SBB_N_18_A">#REF!</definedName>
    <definedName name="SBB_N_19_A" localSheetId="1">#REF!</definedName>
    <definedName name="SBB_N_19_A" localSheetId="3">#REF!</definedName>
    <definedName name="SBB_N_19_A" localSheetId="9">#REF!</definedName>
    <definedName name="SBB_N_19_A" localSheetId="15">#REF!</definedName>
    <definedName name="SBB_N_19_A" localSheetId="16">#REF!</definedName>
    <definedName name="SBB_N_19_A">#REF!</definedName>
    <definedName name="SBB_N_20_A" localSheetId="1">#REF!</definedName>
    <definedName name="SBB_N_20_A" localSheetId="3">#REF!</definedName>
    <definedName name="SBB_N_20_A" localSheetId="9">#REF!</definedName>
    <definedName name="SBB_N_20_A" localSheetId="15">#REF!</definedName>
    <definedName name="SBB_N_20_A" localSheetId="16">#REF!</definedName>
    <definedName name="SBB_N_20_A">#REF!</definedName>
    <definedName name="SBB_N_21_A" localSheetId="1">#REF!</definedName>
    <definedName name="SBB_N_21_A" localSheetId="3">#REF!</definedName>
    <definedName name="SBB_N_21_A" localSheetId="9">#REF!</definedName>
    <definedName name="SBB_N_21_A" localSheetId="15">#REF!</definedName>
    <definedName name="SBB_N_21_A" localSheetId="16">#REF!</definedName>
    <definedName name="SBB_N_21_A">#REF!</definedName>
    <definedName name="SBB_N_22_A" localSheetId="1">#REF!</definedName>
    <definedName name="SBB_N_22_A" localSheetId="3">#REF!</definedName>
    <definedName name="SBB_N_22_A" localSheetId="9">#REF!</definedName>
    <definedName name="SBB_N_22_A" localSheetId="15">#REF!</definedName>
    <definedName name="SBB_N_22_A" localSheetId="16">#REF!</definedName>
    <definedName name="SBB_N_22_A">#REF!</definedName>
    <definedName name="SBB_N_23_A" localSheetId="1">#REF!</definedName>
    <definedName name="SBB_N_23_A" localSheetId="3">#REF!</definedName>
    <definedName name="SBB_N_23_A" localSheetId="9">#REF!</definedName>
    <definedName name="SBB_N_23_A" localSheetId="15">#REF!</definedName>
    <definedName name="SBB_N_23_A" localSheetId="16">#REF!</definedName>
    <definedName name="SBB_N_23_A">#REF!</definedName>
    <definedName name="SBB_N_24_A" localSheetId="1">#REF!</definedName>
    <definedName name="SBB_N_24_A" localSheetId="3">#REF!</definedName>
    <definedName name="SBB_N_24_A" localSheetId="9">#REF!</definedName>
    <definedName name="SBB_N_24_A" localSheetId="15">#REF!</definedName>
    <definedName name="SBB_N_24_A" localSheetId="16">#REF!</definedName>
    <definedName name="SBB_N_24_A">#REF!</definedName>
    <definedName name="SBB_N_28_P" localSheetId="1">#REF!</definedName>
    <definedName name="SBB_N_28_P" localSheetId="3">#REF!</definedName>
    <definedName name="SBB_N_28_P" localSheetId="9">#REF!</definedName>
    <definedName name="SBB_N_28_P" localSheetId="15">#REF!</definedName>
    <definedName name="SBB_N_28_P" localSheetId="16">#REF!</definedName>
    <definedName name="SBB_N_28_P">#REF!</definedName>
    <definedName name="SBB_N_28_W1A" localSheetId="1">#REF!</definedName>
    <definedName name="SBB_N_28_W1A" localSheetId="3">#REF!</definedName>
    <definedName name="SBB_N_28_W1A" localSheetId="9">#REF!</definedName>
    <definedName name="SBB_N_28_W1A" localSheetId="15">#REF!</definedName>
    <definedName name="SBB_N_28_W1A" localSheetId="16">#REF!</definedName>
    <definedName name="SBB_N_28_W1A">#REF!</definedName>
    <definedName name="SBB_N_29_P" localSheetId="1">#REF!</definedName>
    <definedName name="SBB_N_29_P" localSheetId="3">#REF!</definedName>
    <definedName name="SBB_N_29_P" localSheetId="9">#REF!</definedName>
    <definedName name="SBB_N_29_P" localSheetId="15">#REF!</definedName>
    <definedName name="SBB_N_29_P" localSheetId="16">#REF!</definedName>
    <definedName name="SBB_N_29_P">#REF!</definedName>
    <definedName name="SBB_N_30_P" localSheetId="1">#REF!</definedName>
    <definedName name="SBB_N_30_P" localSheetId="3">#REF!</definedName>
    <definedName name="SBB_N_30_P" localSheetId="9">#REF!</definedName>
    <definedName name="SBB_N_30_P" localSheetId="15">#REF!</definedName>
    <definedName name="SBB_N_30_P" localSheetId="16">#REF!</definedName>
    <definedName name="SBB_N_30_P">#REF!</definedName>
    <definedName name="SBB_N_31_P" localSheetId="1">#REF!</definedName>
    <definedName name="SBB_N_31_P" localSheetId="3">#REF!</definedName>
    <definedName name="SBB_N_31_P" localSheetId="9">#REF!</definedName>
    <definedName name="SBB_N_31_P" localSheetId="15">#REF!</definedName>
    <definedName name="SBB_N_31_P" localSheetId="16">#REF!</definedName>
    <definedName name="SBB_N_31_P">#REF!</definedName>
    <definedName name="SBB_N_32_P" localSheetId="1">#REF!</definedName>
    <definedName name="SBB_N_32_P" localSheetId="3">#REF!</definedName>
    <definedName name="SBB_N_32_P" localSheetId="9">#REF!</definedName>
    <definedName name="SBB_N_32_P" localSheetId="15">#REF!</definedName>
    <definedName name="SBB_N_32_P" localSheetId="16">#REF!</definedName>
    <definedName name="SBB_N_32_P">#REF!</definedName>
    <definedName name="SBB_N_33_P" localSheetId="1">#REF!</definedName>
    <definedName name="SBB_N_33_P" localSheetId="3">#REF!</definedName>
    <definedName name="SBB_N_33_P" localSheetId="9">#REF!</definedName>
    <definedName name="SBB_N_33_P" localSheetId="15">#REF!</definedName>
    <definedName name="SBB_N_33_P" localSheetId="16">#REF!</definedName>
    <definedName name="SBB_N_33_P">#REF!</definedName>
    <definedName name="SBB_N_34_P" localSheetId="1">#REF!</definedName>
    <definedName name="SBB_N_34_P" localSheetId="3">#REF!</definedName>
    <definedName name="SBB_N_34_P" localSheetId="9">#REF!</definedName>
    <definedName name="SBB_N_34_P" localSheetId="15">#REF!</definedName>
    <definedName name="SBB_N_34_P" localSheetId="16">#REF!</definedName>
    <definedName name="SBB_N_34_P">#REF!</definedName>
    <definedName name="SBB_N_35_P" localSheetId="1">#REF!</definedName>
    <definedName name="SBB_N_35_P" localSheetId="3">#REF!</definedName>
    <definedName name="SBB_N_35_P" localSheetId="9">#REF!</definedName>
    <definedName name="SBB_N_35_P" localSheetId="15">#REF!</definedName>
    <definedName name="SBB_N_35_P" localSheetId="16">#REF!</definedName>
    <definedName name="SBB_N_35_P">#REF!</definedName>
    <definedName name="SBB_N_36_P" localSheetId="1">#REF!</definedName>
    <definedName name="SBB_N_36_P" localSheetId="3">#REF!</definedName>
    <definedName name="SBB_N_36_P" localSheetId="9">#REF!</definedName>
    <definedName name="SBB_N_36_P" localSheetId="15">#REF!</definedName>
    <definedName name="SBB_N_36_P" localSheetId="16">#REF!</definedName>
    <definedName name="SBB_N_36_P">#REF!</definedName>
    <definedName name="SBB_N_37_WW" localSheetId="1">#REF!</definedName>
    <definedName name="SBB_N_37_WW" localSheetId="3">#REF!</definedName>
    <definedName name="SBB_N_37_WW" localSheetId="9">#REF!</definedName>
    <definedName name="SBB_N_37_WW" localSheetId="15">#REF!</definedName>
    <definedName name="SBB_N_37_WW" localSheetId="16">#REF!</definedName>
    <definedName name="SBB_N_37_WW">#REF!</definedName>
    <definedName name="SBB_N_38_W1A" localSheetId="1">#REF!</definedName>
    <definedName name="SBB_N_38_W1A" localSheetId="3">#REF!</definedName>
    <definedName name="SBB_N_38_W1A" localSheetId="9">#REF!</definedName>
    <definedName name="SBB_N_38_W1A" localSheetId="15">#REF!</definedName>
    <definedName name="SBB_N_38_W1A" localSheetId="16">#REF!</definedName>
    <definedName name="SBB_N_38_W1A">#REF!</definedName>
    <definedName name="SBB_N_39_PP" localSheetId="1">#REF!</definedName>
    <definedName name="SBB_N_39_PP" localSheetId="3">#REF!</definedName>
    <definedName name="SBB_N_39_PP" localSheetId="9">#REF!</definedName>
    <definedName name="SBB_N_39_PP" localSheetId="15">#REF!</definedName>
    <definedName name="SBB_N_39_PP" localSheetId="16">#REF!</definedName>
    <definedName name="SBB_N_39_PP">#REF!</definedName>
    <definedName name="SBB_N10_A" localSheetId="1">#REF!</definedName>
    <definedName name="SBB_N10_A" localSheetId="3">#REF!</definedName>
    <definedName name="SBB_N10_A" localSheetId="9">#REF!</definedName>
    <definedName name="SBB_N10_A" localSheetId="15">#REF!</definedName>
    <definedName name="SBB_N10_A" localSheetId="16">#REF!</definedName>
    <definedName name="SBB_N10_A">#REF!</definedName>
    <definedName name="SBB_N1A" localSheetId="1">#REF!</definedName>
    <definedName name="SBB_N1A" localSheetId="3">#REF!</definedName>
    <definedName name="SBB_N1A" localSheetId="9">#REF!</definedName>
    <definedName name="SBB_N1A" localSheetId="15">#REF!</definedName>
    <definedName name="SBB_N1A" localSheetId="16">#REF!</definedName>
    <definedName name="SBB_N1A">#REF!</definedName>
    <definedName name="SBB_N2A" localSheetId="1">#REF!</definedName>
    <definedName name="SBB_N2A" localSheetId="3">#REF!</definedName>
    <definedName name="SBB_N2A" localSheetId="9">#REF!</definedName>
    <definedName name="SBB_N2A" localSheetId="15">#REF!</definedName>
    <definedName name="SBB_N2A" localSheetId="16">#REF!</definedName>
    <definedName name="SBB_N2A">#REF!</definedName>
    <definedName name="SBB_N3A" localSheetId="1">#REF!</definedName>
    <definedName name="SBB_N3A" localSheetId="3">#REF!</definedName>
    <definedName name="SBB_N3A" localSheetId="9">#REF!</definedName>
    <definedName name="SBB_N3A" localSheetId="15">#REF!</definedName>
    <definedName name="SBB_N3A" localSheetId="16">#REF!</definedName>
    <definedName name="SBB_N3A">#REF!</definedName>
    <definedName name="SBB_N4A" localSheetId="1">#REF!</definedName>
    <definedName name="SBB_N4A" localSheetId="3">#REF!</definedName>
    <definedName name="SBB_N4A" localSheetId="9">#REF!</definedName>
    <definedName name="SBB_N4A" localSheetId="15">#REF!</definedName>
    <definedName name="SBB_N4A" localSheetId="16">#REF!</definedName>
    <definedName name="SBB_N4A">#REF!</definedName>
    <definedName name="SBB_N5A" localSheetId="1">#REF!</definedName>
    <definedName name="SBB_N5A" localSheetId="3">#REF!</definedName>
    <definedName name="SBB_N5A" localSheetId="9">#REF!</definedName>
    <definedName name="SBB_N5A" localSheetId="15">#REF!</definedName>
    <definedName name="SBB_N5A" localSheetId="16">#REF!</definedName>
    <definedName name="SBB_N5A">#REF!</definedName>
    <definedName name="SBB_N6A" localSheetId="1">#REF!</definedName>
    <definedName name="SBB_N6A" localSheetId="3">#REF!</definedName>
    <definedName name="SBB_N6A" localSheetId="9">#REF!</definedName>
    <definedName name="SBB_N6A" localSheetId="15">#REF!</definedName>
    <definedName name="SBB_N6A" localSheetId="16">#REF!</definedName>
    <definedName name="SBB_N6A">#REF!</definedName>
    <definedName name="SBB_N7A" localSheetId="1">#REF!</definedName>
    <definedName name="SBB_N7A" localSheetId="3">#REF!</definedName>
    <definedName name="SBB_N7A" localSheetId="9">#REF!</definedName>
    <definedName name="SBB_N7A" localSheetId="15">#REF!</definedName>
    <definedName name="SBB_N7A" localSheetId="16">#REF!</definedName>
    <definedName name="SBB_N7A">#REF!</definedName>
    <definedName name="SBB_N8A" localSheetId="1">#REF!</definedName>
    <definedName name="SBB_N8A" localSheetId="3">#REF!</definedName>
    <definedName name="SBB_N8A" localSheetId="9">#REF!</definedName>
    <definedName name="SBB_N8A" localSheetId="15">#REF!</definedName>
    <definedName name="SBB_N8A" localSheetId="16">#REF!</definedName>
    <definedName name="SBB_N8A">#REF!</definedName>
    <definedName name="SD">#N/A</definedName>
    <definedName name="sdf">[2]!sdf</definedName>
    <definedName name="sdfdfsdfs">[77]SEGMENTY!$H$5:$H$7</definedName>
    <definedName name="SDI" localSheetId="1">#REF!</definedName>
    <definedName name="SDI" localSheetId="3">#REF!</definedName>
    <definedName name="SDI" localSheetId="9">#REF!</definedName>
    <definedName name="SDI" localSheetId="15">#REF!</definedName>
    <definedName name="SDI">#REF!</definedName>
    <definedName name="SEG_B_05" localSheetId="1">'[78]SEG 30-06-2005'!#REF!</definedName>
    <definedName name="SEG_B_05" localSheetId="4">'[78]SEG 30-06-2005'!#REF!</definedName>
    <definedName name="SEG_B_05" localSheetId="3">'[78]SEG 30-06-2005'!#REF!</definedName>
    <definedName name="SEG_B_05" localSheetId="9">'[78]SEG 30-06-2005'!#REF!</definedName>
    <definedName name="SEG_B_05" localSheetId="15">'[78]SEG 30-06-2005'!#REF!</definedName>
    <definedName name="SEG_B_05" localSheetId="16">'[78]SEG 30-06-2005'!#REF!</definedName>
    <definedName name="SEG_B_05">'[78]SEG 30-06-2005'!#REF!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9">'[79]SEG 30-09-2007'!#REF!</definedName>
    <definedName name="SEG_B_06" localSheetId="15">'[79]SEG 30-09-2007'!#REF!</definedName>
    <definedName name="SEG_B_06" localSheetId="16">'[78]SEG 30-06-2006'!#REF!</definedName>
    <definedName name="SEG_B_06">'[79]SEG 30-09-2007'!#REF!</definedName>
    <definedName name="SEG_R_05" localSheetId="1">#REF!</definedName>
    <definedName name="SEG_R_05" localSheetId="3">#REF!</definedName>
    <definedName name="SEG_R_05" localSheetId="9">#REF!</definedName>
    <definedName name="SEG_R_05" localSheetId="15">#REF!</definedName>
    <definedName name="SEG_R_05">#REF!</definedName>
    <definedName name="SEG_R_06" localSheetId="1">#REF!</definedName>
    <definedName name="SEG_R_06" localSheetId="3">#REF!</definedName>
    <definedName name="SEG_R_06" localSheetId="9">#REF!</definedName>
    <definedName name="SEG_R_06" localSheetId="15">#REF!</definedName>
    <definedName name="SEG_R_06">#REF!</definedName>
    <definedName name="Segbilans0308" localSheetId="1">#REF!</definedName>
    <definedName name="Segbilans0308" localSheetId="3">#REF!</definedName>
    <definedName name="Segbilans0308" localSheetId="9">#REF!</definedName>
    <definedName name="Segbilans0308" localSheetId="15">#REF!</definedName>
    <definedName name="Segbilans0308">#REF!</definedName>
    <definedName name="SEGM_0305" localSheetId="1">#REF!</definedName>
    <definedName name="SEGM_0305" localSheetId="3">#REF!</definedName>
    <definedName name="SEGM_0305" localSheetId="9">#REF!</definedName>
    <definedName name="SEGM_0305" localSheetId="15">#REF!</definedName>
    <definedName name="SEGM_0305" localSheetId="16">#REF!</definedName>
    <definedName name="SEGM_0305">#REF!</definedName>
    <definedName name="SEGM_0306" localSheetId="1">#REF!</definedName>
    <definedName name="SEGM_0306" localSheetId="3">#REF!</definedName>
    <definedName name="SEGM_0306" localSheetId="9">#REF!</definedName>
    <definedName name="SEGM_0306" localSheetId="15">#REF!</definedName>
    <definedName name="SEGM_0306" localSheetId="16">#REF!</definedName>
    <definedName name="SEGM_0306">#REF!</definedName>
    <definedName name="SEGM_1205" localSheetId="1">#REF!</definedName>
    <definedName name="SEGM_1205" localSheetId="3">#REF!</definedName>
    <definedName name="SEGM_1205" localSheetId="9">#REF!</definedName>
    <definedName name="SEGM_1205" localSheetId="15">#REF!</definedName>
    <definedName name="SEGM_1205" localSheetId="16">#REF!</definedName>
    <definedName name="SEGM_1205">#REF!</definedName>
    <definedName name="segment07" localSheetId="1">#REF!</definedName>
    <definedName name="segment07" localSheetId="3">#REF!</definedName>
    <definedName name="segment07" localSheetId="9">#REF!</definedName>
    <definedName name="segment07" localSheetId="15">#REF!</definedName>
    <definedName name="segment07" localSheetId="16">#REF!</definedName>
    <definedName name="segment07">#REF!</definedName>
    <definedName name="segmenty0309" localSheetId="1">#REF!</definedName>
    <definedName name="segmenty0309" localSheetId="3">#REF!</definedName>
    <definedName name="segmenty0309" localSheetId="9">#REF!</definedName>
    <definedName name="segmenty0309" localSheetId="15">#REF!</definedName>
    <definedName name="segmenty0309">#REF!</definedName>
    <definedName name="segmenty08" localSheetId="1">#REF!</definedName>
    <definedName name="segmenty08" localSheetId="3">#REF!</definedName>
    <definedName name="segmenty08" localSheetId="9">#REF!</definedName>
    <definedName name="segmenty08" localSheetId="15">#REF!</definedName>
    <definedName name="segmenty08" localSheetId="16">#REF!</definedName>
    <definedName name="segmenty08">#REF!</definedName>
    <definedName name="Sept_2003" localSheetId="1">#REF!</definedName>
    <definedName name="Sept_2003" localSheetId="3">#REF!</definedName>
    <definedName name="Sept_2003" localSheetId="9">#REF!</definedName>
    <definedName name="Sept_2003" localSheetId="15">#REF!</definedName>
    <definedName name="Sept_2003">#REF!</definedName>
    <definedName name="SeptemberIC" localSheetId="1">#REF!</definedName>
    <definedName name="SeptemberIC" localSheetId="3">#REF!</definedName>
    <definedName name="SeptemberIC" localSheetId="9">#REF!</definedName>
    <definedName name="SeptemberIC" localSheetId="15">#REF!</definedName>
    <definedName name="SeptemberIC">#REF!</definedName>
    <definedName name="SeptemberII" localSheetId="1">#REF!</definedName>
    <definedName name="SeptemberII" localSheetId="3">#REF!</definedName>
    <definedName name="SeptemberII" localSheetId="9">#REF!</definedName>
    <definedName name="SeptemberII" localSheetId="15">#REF!</definedName>
    <definedName name="SeptemberII">#REF!</definedName>
    <definedName name="SeptemberL" localSheetId="1">#REF!</definedName>
    <definedName name="SeptemberL" localSheetId="3">#REF!</definedName>
    <definedName name="SeptemberL" localSheetId="9">#REF!</definedName>
    <definedName name="SeptemberL" localSheetId="15">#REF!</definedName>
    <definedName name="SeptemberL">#REF!</definedName>
    <definedName name="SFI" localSheetId="1">#REF!</definedName>
    <definedName name="SFI" localSheetId="3">#REF!</definedName>
    <definedName name="SFI" localSheetId="9">#REF!</definedName>
    <definedName name="SFI" localSheetId="15">#REF!</definedName>
    <definedName name="SFI">#REF!</definedName>
    <definedName name="sfsfsf" localSheetId="1" hidden="1">{"'BZ SA P&amp;l (fORECAST)'!$A$1:$BR$26"}</definedName>
    <definedName name="sfsfsf" localSheetId="0" hidden="1">{"'BZ SA P&amp;l (fORECAST)'!$A$1:$BR$26"}</definedName>
    <definedName name="sfsfsf" hidden="1">{"'BZ SA P&amp;l (fORECAST)'!$A$1:$BR$26"}</definedName>
    <definedName name="Share_capital" localSheetId="1">#REF!</definedName>
    <definedName name="Share_capital" localSheetId="3">#REF!</definedName>
    <definedName name="Share_capital" localSheetId="9">#REF!</definedName>
    <definedName name="Share_capital" localSheetId="15">#REF!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#REF!</definedName>
    <definedName name="SMT" localSheetId="3">#REF!</definedName>
    <definedName name="SMT" localSheetId="9">#REF!</definedName>
    <definedName name="SMT" localSheetId="15">#REF!</definedName>
    <definedName name="SMT">#REF!</definedName>
    <definedName name="SMT_List">[81]SMT_List!$A$1:$A$13</definedName>
    <definedName name="SMT_List_detailed">[82]SMT_List!$B$1:$B$33</definedName>
    <definedName name="SP25cfs1" localSheetId="1">#REF!</definedName>
    <definedName name="SP25cfs1" localSheetId="3">#REF!</definedName>
    <definedName name="SP25cfs1" localSheetId="9">#REF!</definedName>
    <definedName name="SP25cfs1" localSheetId="15">#REF!</definedName>
    <definedName name="SP25cfs1">#REF!</definedName>
    <definedName name="sp25cfs2" localSheetId="1">#REF!</definedName>
    <definedName name="sp25cfs2" localSheetId="3">#REF!</definedName>
    <definedName name="sp25cfs2" localSheetId="9">#REF!</definedName>
    <definedName name="sp25cfs2" localSheetId="15">#REF!</definedName>
    <definedName name="sp25cfs2">#REF!</definedName>
    <definedName name="SP25cfs3" localSheetId="1">#REF!</definedName>
    <definedName name="SP25cfs3" localSheetId="3">#REF!</definedName>
    <definedName name="SP25cfs3" localSheetId="9">#REF!</definedName>
    <definedName name="SP25cfs3" localSheetId="15">#REF!</definedName>
    <definedName name="SP25cfs3">#REF!</definedName>
    <definedName name="SP4analysis1" localSheetId="1">#REF!</definedName>
    <definedName name="SP4analysis1" localSheetId="3">#REF!</definedName>
    <definedName name="SP4analysis1" localSheetId="9">#REF!</definedName>
    <definedName name="SP4analysis1" localSheetId="15">#REF!</definedName>
    <definedName name="SP4analysis1">#REF!</definedName>
    <definedName name="SP4analysis2" localSheetId="1">#REF!</definedName>
    <definedName name="SP4analysis2" localSheetId="3">#REF!</definedName>
    <definedName name="SP4analysis2" localSheetId="9">#REF!</definedName>
    <definedName name="SP4analysis2" localSheetId="15">#REF!</definedName>
    <definedName name="SP4analysis2">#REF!</definedName>
    <definedName name="SP4dt" localSheetId="1">#REF!</definedName>
    <definedName name="SP4dt" localSheetId="3">#REF!</definedName>
    <definedName name="SP4dt" localSheetId="9">#REF!</definedName>
    <definedName name="SP4dt" localSheetId="15">#REF!</definedName>
    <definedName name="SP4dt">#REF!</definedName>
    <definedName name="SP4rec1" localSheetId="1">#REF!</definedName>
    <definedName name="SP4rec1" localSheetId="3">#REF!</definedName>
    <definedName name="SP4rec1" localSheetId="9">#REF!</definedName>
    <definedName name="SP4rec1" localSheetId="15">#REF!</definedName>
    <definedName name="SP4rec1">#REF!</definedName>
    <definedName name="SP4rec2" localSheetId="1">#REF!</definedName>
    <definedName name="SP4rec2" localSheetId="3">#REF!</definedName>
    <definedName name="SP4rec2" localSheetId="9">#REF!</definedName>
    <definedName name="SP4rec2" localSheetId="15">#REF!</definedName>
    <definedName name="SP4rec2">#REF!</definedName>
    <definedName name="Spółka">[83]START!$A$28:$G$41</definedName>
    <definedName name="Spółki" localSheetId="16">[22]lista!$A$2:$A$18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6" hidden="1">{"'BZ SA P&amp;l (fORECAST)'!$A$1:$BR$26"}</definedName>
    <definedName name="sprz" hidden="1">{"'BZ SA P&amp;l (fORECAST)'!$A$1:$BR$26"}</definedName>
    <definedName name="Sprzedaże" localSheetId="1">#REF!</definedName>
    <definedName name="Sprzedaże" localSheetId="3">#REF!</definedName>
    <definedName name="Sprzedaże" localSheetId="9">#REF!</definedName>
    <definedName name="Sprzedaże" localSheetId="15">#REF!</definedName>
    <definedName name="Sprzedaże" localSheetId="16">#REF!</definedName>
    <definedName name="Sprzedaże">#REF!</definedName>
    <definedName name="Sprzedaże_w_roku_2008" localSheetId="1">#REF!</definedName>
    <definedName name="Sprzedaże_w_roku_2008" localSheetId="3">#REF!</definedName>
    <definedName name="Sprzedaże_w_roku_2008" localSheetId="9">#REF!</definedName>
    <definedName name="Sprzedaże_w_roku_2008" localSheetId="15">#REF!</definedName>
    <definedName name="Sprzedaże_w_roku_2008" localSheetId="16">#REF!</definedName>
    <definedName name="Sprzedaże_w_roku_2008">#REF!</definedName>
    <definedName name="SRZiS" localSheetId="1">'[84]P&amp;L 3'!$A$3:$G$37,'[84]P&amp;L 3'!$H$3:$H$37</definedName>
    <definedName name="SRZiS" localSheetId="16">#REF!,#REF!</definedName>
    <definedName name="SRZiS">'[84]P&amp;L 3'!$A$3:$G$37,'[84]P&amp;L 3'!$H$3:$H$37</definedName>
    <definedName name="SRZiS_N_40" localSheetId="1">#REF!</definedName>
    <definedName name="SRZiS_N_40" localSheetId="3">#REF!</definedName>
    <definedName name="SRZiS_N_40" localSheetId="9">#REF!</definedName>
    <definedName name="SRZiS_N_40" localSheetId="15">#REF!</definedName>
    <definedName name="SRZiS_N_40" localSheetId="16">#REF!</definedName>
    <definedName name="SRZiS_N_40">#REF!</definedName>
    <definedName name="SRZiS_N_41" localSheetId="1">#REF!</definedName>
    <definedName name="SRZiS_N_41" localSheetId="3">#REF!</definedName>
    <definedName name="SRZiS_N_41" localSheetId="9">#REF!</definedName>
    <definedName name="SRZiS_N_41" localSheetId="15">#REF!</definedName>
    <definedName name="SRZiS_N_41" localSheetId="16">#REF!</definedName>
    <definedName name="SRZiS_N_41">#REF!</definedName>
    <definedName name="SRZiS_N_42" localSheetId="1">#REF!</definedName>
    <definedName name="SRZiS_N_42" localSheetId="3">#REF!</definedName>
    <definedName name="SRZiS_N_42" localSheetId="9">#REF!</definedName>
    <definedName name="SRZiS_N_42" localSheetId="15">#REF!</definedName>
    <definedName name="SRZiS_N_42" localSheetId="16">#REF!</definedName>
    <definedName name="SRZiS_N_42">#REF!</definedName>
    <definedName name="SRZiS_N_43" localSheetId="1">#REF!</definedName>
    <definedName name="SRZiS_N_43" localSheetId="3">#REF!</definedName>
    <definedName name="SRZiS_N_43" localSheetId="9">#REF!</definedName>
    <definedName name="SRZiS_N_43" localSheetId="15">#REF!</definedName>
    <definedName name="SRZiS_N_43" localSheetId="16">#REF!</definedName>
    <definedName name="SRZiS_N_43">#REF!</definedName>
    <definedName name="SRZiS_N_44" localSheetId="1">#REF!</definedName>
    <definedName name="SRZiS_N_44" localSheetId="3">#REF!</definedName>
    <definedName name="SRZiS_N_44" localSheetId="9">#REF!</definedName>
    <definedName name="SRZiS_N_44" localSheetId="15">#REF!</definedName>
    <definedName name="SRZiS_N_44" localSheetId="16">#REF!</definedName>
    <definedName name="SRZiS_N_44">#REF!</definedName>
    <definedName name="SRZiS_N_45" localSheetId="1">#REF!</definedName>
    <definedName name="SRZiS_N_45" localSheetId="3">#REF!</definedName>
    <definedName name="SRZiS_N_45" localSheetId="9">#REF!</definedName>
    <definedName name="SRZiS_N_45" localSheetId="15">#REF!</definedName>
    <definedName name="SRZiS_N_45" localSheetId="16">#REF!</definedName>
    <definedName name="SRZiS_N_45">#REF!</definedName>
    <definedName name="SRZiS_N_46" localSheetId="1">#REF!</definedName>
    <definedName name="SRZiS_N_46" localSheetId="3">#REF!</definedName>
    <definedName name="SRZiS_N_46" localSheetId="9">#REF!</definedName>
    <definedName name="SRZiS_N_46" localSheetId="15">#REF!</definedName>
    <definedName name="SRZiS_N_46" localSheetId="16">#REF!</definedName>
    <definedName name="SRZiS_N_46">#REF!</definedName>
    <definedName name="SRZiS_N_47" localSheetId="1">#REF!</definedName>
    <definedName name="SRZiS_N_47" localSheetId="3">#REF!</definedName>
    <definedName name="SRZiS_N_47" localSheetId="9">#REF!</definedName>
    <definedName name="SRZiS_N_47" localSheetId="15">#REF!</definedName>
    <definedName name="SRZiS_N_47" localSheetId="16">#REF!</definedName>
    <definedName name="SRZiS_N_47">#REF!</definedName>
    <definedName name="SRZiS_N_48" localSheetId="1">#REF!</definedName>
    <definedName name="SRZiS_N_48" localSheetId="3">#REF!</definedName>
    <definedName name="SRZiS_N_48" localSheetId="9">#REF!</definedName>
    <definedName name="SRZiS_N_48" localSheetId="15">#REF!</definedName>
    <definedName name="SRZiS_N_48" localSheetId="16">#REF!</definedName>
    <definedName name="SRZiS_N_48">#REF!</definedName>
    <definedName name="SRZiSB_N_44" localSheetId="1">#REF!</definedName>
    <definedName name="SRZiSB_N_44" localSheetId="3">#REF!</definedName>
    <definedName name="SRZiSB_N_44" localSheetId="9">#REF!</definedName>
    <definedName name="SRZiSB_N_44" localSheetId="15">#REF!</definedName>
    <definedName name="SRZiSB_N_44" localSheetId="16">#REF!</definedName>
    <definedName name="SRZiSB_N_44">#REF!</definedName>
    <definedName name="SRZiSB_N_45" localSheetId="1">#REF!</definedName>
    <definedName name="SRZiSB_N_45" localSheetId="3">#REF!</definedName>
    <definedName name="SRZiSB_N_45" localSheetId="9">#REF!</definedName>
    <definedName name="SRZiSB_N_45" localSheetId="15">#REF!</definedName>
    <definedName name="SRZiSB_N_45" localSheetId="16">#REF!</definedName>
    <definedName name="SRZiSB_N_45">#REF!</definedName>
    <definedName name="SRZiSB_N_46" localSheetId="1">#REF!</definedName>
    <definedName name="SRZiSB_N_46" localSheetId="3">#REF!</definedName>
    <definedName name="SRZiSB_N_46" localSheetId="9">#REF!</definedName>
    <definedName name="SRZiSB_N_46" localSheetId="15">#REF!</definedName>
    <definedName name="SRZiSB_N_46" localSheetId="16">#REF!</definedName>
    <definedName name="SRZiSB_N_46">#REF!</definedName>
    <definedName name="SRZiSB_N_47" localSheetId="1">#REF!</definedName>
    <definedName name="SRZiSB_N_47" localSheetId="3">#REF!</definedName>
    <definedName name="SRZiSB_N_47" localSheetId="9">#REF!</definedName>
    <definedName name="SRZiSB_N_47" localSheetId="15">#REF!</definedName>
    <definedName name="SRZiSB_N_47" localSheetId="16">#REF!</definedName>
    <definedName name="SRZiSB_N_47">#REF!</definedName>
    <definedName name="SRZiSB_N_48" localSheetId="1">#REF!</definedName>
    <definedName name="SRZiSB_N_48" localSheetId="3">#REF!</definedName>
    <definedName name="SRZiSB_N_48" localSheetId="9">#REF!</definedName>
    <definedName name="SRZiSB_N_48" localSheetId="15">#REF!</definedName>
    <definedName name="SRZiSB_N_48" localSheetId="16">#REF!</definedName>
    <definedName name="SRZiSB_N_48">#REF!</definedName>
    <definedName name="SRZiSB_N_49" localSheetId="1">#REF!</definedName>
    <definedName name="SRZiSB_N_49" localSheetId="3">#REF!</definedName>
    <definedName name="SRZiSB_N_49" localSheetId="9">#REF!</definedName>
    <definedName name="SRZiSB_N_49" localSheetId="15">#REF!</definedName>
    <definedName name="SRZiSB_N_49" localSheetId="16">#REF!</definedName>
    <definedName name="SRZiSB_N_49">#REF!</definedName>
    <definedName name="SRZiSB_N_50" localSheetId="1">#REF!</definedName>
    <definedName name="SRZiSB_N_50" localSheetId="3">#REF!</definedName>
    <definedName name="SRZiSB_N_50" localSheetId="9">#REF!</definedName>
    <definedName name="SRZiSB_N_50" localSheetId="15">#REF!</definedName>
    <definedName name="SRZiSB_N_50" localSheetId="16">#REF!</definedName>
    <definedName name="SRZiSB_N_50">#REF!</definedName>
    <definedName name="SRZiSB_N_51" localSheetId="1">#REF!</definedName>
    <definedName name="SRZiSB_N_51" localSheetId="3">#REF!</definedName>
    <definedName name="SRZiSB_N_51" localSheetId="9">#REF!</definedName>
    <definedName name="SRZiSB_N_51" localSheetId="15">#REF!</definedName>
    <definedName name="SRZiSB_N_51" localSheetId="16">#REF!</definedName>
    <definedName name="SRZiSB_N_51">#REF!</definedName>
    <definedName name="SRZiSB_N_52" localSheetId="1">#REF!</definedName>
    <definedName name="SRZiSB_N_52" localSheetId="3">#REF!</definedName>
    <definedName name="SRZiSB_N_52" localSheetId="9">#REF!</definedName>
    <definedName name="SRZiSB_N_52" localSheetId="15">#REF!</definedName>
    <definedName name="SRZiSB_N_52" localSheetId="16">#REF!</definedName>
    <definedName name="SRZiSB_N_52">#REF!</definedName>
    <definedName name="SRZiSB_N_53" localSheetId="1">#REF!</definedName>
    <definedName name="SRZiSB_N_53" localSheetId="3">#REF!</definedName>
    <definedName name="SRZiSB_N_53" localSheetId="9">#REF!</definedName>
    <definedName name="SRZiSB_N_53" localSheetId="15">#REF!</definedName>
    <definedName name="SRZiSB_N_53" localSheetId="16">#REF!</definedName>
    <definedName name="SRZiSB_N_53">#REF!</definedName>
    <definedName name="SRZiSB_N_54" localSheetId="1">#REF!</definedName>
    <definedName name="SRZiSB_N_54" localSheetId="3">#REF!</definedName>
    <definedName name="SRZiSB_N_54" localSheetId="9">#REF!</definedName>
    <definedName name="SRZiSB_N_54" localSheetId="15">#REF!</definedName>
    <definedName name="SRZiSB_N_54" localSheetId="16">#REF!</definedName>
    <definedName name="SRZiSB_N_54">#REF!</definedName>
    <definedName name="SRZiSB_N_55" localSheetId="1">#REF!</definedName>
    <definedName name="SRZiSB_N_55" localSheetId="3">#REF!</definedName>
    <definedName name="SRZiSB_N_55" localSheetId="9">#REF!</definedName>
    <definedName name="SRZiSB_N_55" localSheetId="15">#REF!</definedName>
    <definedName name="SRZiSB_N_55" localSheetId="16">#REF!</definedName>
    <definedName name="SRZiSB_N_55">#REF!</definedName>
    <definedName name="SRZiSB_N_56" localSheetId="1">#REF!</definedName>
    <definedName name="SRZiSB_N_56" localSheetId="3">#REF!</definedName>
    <definedName name="SRZiSB_N_56" localSheetId="9">#REF!</definedName>
    <definedName name="SRZiSB_N_56" localSheetId="15">#REF!</definedName>
    <definedName name="SRZiSB_N_56" localSheetId="16">#REF!</definedName>
    <definedName name="SRZiSB_N_56">#REF!</definedName>
    <definedName name="SRZiSB_N_57" localSheetId="1">#REF!</definedName>
    <definedName name="SRZiSB_N_57" localSheetId="3">#REF!</definedName>
    <definedName name="SRZiSB_N_57" localSheetId="9">#REF!</definedName>
    <definedName name="SRZiSB_N_57" localSheetId="15">#REF!</definedName>
    <definedName name="SRZiSB_N_57" localSheetId="16">#REF!</definedName>
    <definedName name="SRZiSB_N_57">#REF!</definedName>
    <definedName name="SRZiSB_N_58" localSheetId="1">#REF!</definedName>
    <definedName name="SRZiSB_N_58" localSheetId="3">#REF!</definedName>
    <definedName name="SRZiSB_N_58" localSheetId="9">#REF!</definedName>
    <definedName name="SRZiSB_N_58" localSheetId="15">#REF!</definedName>
    <definedName name="SRZiSB_N_58" localSheetId="16">#REF!</definedName>
    <definedName name="SRZiSB_N_58">#REF!</definedName>
    <definedName name="SRZiSB_N_59" localSheetId="1">#REF!</definedName>
    <definedName name="SRZiSB_N_59" localSheetId="3">#REF!</definedName>
    <definedName name="SRZiSB_N_59" localSheetId="9">#REF!</definedName>
    <definedName name="SRZiSB_N_59" localSheetId="15">#REF!</definedName>
    <definedName name="SRZiSB_N_59" localSheetId="16">#REF!</definedName>
    <definedName name="SRZiSB_N_59">#REF!</definedName>
    <definedName name="ss" localSheetId="1">BS!ss</definedName>
    <definedName name="ss" localSheetId="0">#N/A</definedName>
    <definedName name="ss" localSheetId="3">'Przychody prowizyjne'!ss</definedName>
    <definedName name="ss" localSheetId="16">#N/A</definedName>
    <definedName name="ss">BS!ss</definedName>
    <definedName name="sssss" localSheetId="1">BS!sssss</definedName>
    <definedName name="sssss" localSheetId="0">#N/A</definedName>
    <definedName name="sssss" localSheetId="3">'Przychody prowizyjne'!sssss</definedName>
    <definedName name="sssss" localSheetId="16">#N/A</definedName>
    <definedName name="sssss">BS!sssss</definedName>
    <definedName name="Stan_na_31.12.2007" localSheetId="1">[18]kapitaly!#REF!</definedName>
    <definedName name="Stan_na_31.12.2007" localSheetId="4">[18]kapitaly!#REF!</definedName>
    <definedName name="Stan_na_31.12.2007" localSheetId="3">[18]kapitaly!#REF!</definedName>
    <definedName name="Stan_na_31.12.2007" localSheetId="9">[18]kapitaly!#REF!</definedName>
    <definedName name="Stan_na_31.12.2007" localSheetId="15">[18]kapitaly!#REF!</definedName>
    <definedName name="Stan_na_31.12.2007" localSheetId="16">[18]kapitaly!#REF!</definedName>
    <definedName name="Stan_na_31.12.2007">[18]kapitaly!#REF!</definedName>
    <definedName name="start_FBN019_4" localSheetId="1">#REF!</definedName>
    <definedName name="start_FBN019_4" localSheetId="3">#REF!</definedName>
    <definedName name="start_FBN019_4" localSheetId="9">#REF!</definedName>
    <definedName name="start_FBN019_4" localSheetId="15">#REF!</definedName>
    <definedName name="start_FBN019_4">#REF!</definedName>
    <definedName name="start_FBN019_6" localSheetId="1">#REF!</definedName>
    <definedName name="start_FBN019_6" localSheetId="3">#REF!</definedName>
    <definedName name="start_FBN019_6" localSheetId="9">#REF!</definedName>
    <definedName name="start_FBN019_6" localSheetId="15">#REF!</definedName>
    <definedName name="start_FBN019_6">#REF!</definedName>
    <definedName name="start_FBN019_7" localSheetId="1">#REF!</definedName>
    <definedName name="start_FBN019_7" localSheetId="3">#REF!</definedName>
    <definedName name="start_FBN019_7" localSheetId="9">#REF!</definedName>
    <definedName name="start_FBN019_7" localSheetId="15">#REF!</definedName>
    <definedName name="start_FBN019_7">#REF!</definedName>
    <definedName name="start_FBN019_8" localSheetId="1">#REF!</definedName>
    <definedName name="start_FBN019_8" localSheetId="3">#REF!</definedName>
    <definedName name="start_FBN019_8" localSheetId="9">#REF!</definedName>
    <definedName name="start_FBN019_8" localSheetId="15">#REF!</definedName>
    <definedName name="start_FBN019_8">#REF!</definedName>
    <definedName name="start_FBN020_2" localSheetId="1">#REF!</definedName>
    <definedName name="start_FBN020_2" localSheetId="3">#REF!</definedName>
    <definedName name="start_FBN020_2" localSheetId="9">#REF!</definedName>
    <definedName name="start_FBN020_2" localSheetId="15">#REF!</definedName>
    <definedName name="start_FBN020_2">#REF!</definedName>
    <definedName name="start_FIN005_1" localSheetId="1">#REF!</definedName>
    <definedName name="start_FIN005_1" localSheetId="3">#REF!</definedName>
    <definedName name="start_FIN005_1" localSheetId="9">#REF!</definedName>
    <definedName name="start_FIN005_1" localSheetId="15">#REF!</definedName>
    <definedName name="start_FIN005_1">#REF!</definedName>
    <definedName name="static1">[23]static!$A$1:$B$65536</definedName>
    <definedName name="SUMA_NOWE" localSheetId="1">SUMIF(OFFSET(#REF!,1,0):#REF!,1,OFFSET(#REF!,1,0):#REF!)</definedName>
    <definedName name="SUMA_NOWE" localSheetId="3">SUMIF(OFFSET(#REF!,1,0):#REF!,1,OFFSET(#REF!,1,0):#REF!)</definedName>
    <definedName name="SUMA_NOWE" localSheetId="9">SUMIF(OFFSET(#REF!,1,0):#REF!,1,OFFSET(#REF!,1,0):#REF!)</definedName>
    <definedName name="SUMA_NOWE" localSheetId="15">SUMIF(OFFSET(#REF!,1,0):#REF!,1,OFFSET(#REF!,1,0):#REF!)</definedName>
    <definedName name="SUMA_NOWE">SUMIF(OFFSET(#REF!,1,0):#REF!,1,OFFSET(#REF!,1,0):#REF!)</definedName>
    <definedName name="Summary" localSheetId="1">#REF!</definedName>
    <definedName name="Summary" localSheetId="3">#REF!</definedName>
    <definedName name="Summary" localSheetId="9">#REF!</definedName>
    <definedName name="Summary" localSheetId="15">#REF!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#REF!</definedName>
    <definedName name="SWAPFX_dt" localSheetId="3">#REF!</definedName>
    <definedName name="SWAPFX_dt" localSheetId="9">#REF!</definedName>
    <definedName name="SWAPFX_dt" localSheetId="15">#REF!</definedName>
    <definedName name="SWAPFX_dt">#REF!</definedName>
    <definedName name="SWAPFX_dw" localSheetId="1">#REF!</definedName>
    <definedName name="SWAPFX_dw" localSheetId="3">#REF!</definedName>
    <definedName name="SWAPFX_dw" localSheetId="9">#REF!</definedName>
    <definedName name="SWAPFX_dw" localSheetId="15">#REF!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6"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6" hidden="1">{"'BZ SA P&amp;l (fORECAST)'!$A$1:$BR$26"}</definedName>
    <definedName name="sys" hidden="1">{"'BZ SA P&amp;l (fORECAST)'!$A$1:$BR$26"}</definedName>
    <definedName name="t.FBN019_4" localSheetId="1">#REF!</definedName>
    <definedName name="t.FBN019_4" localSheetId="3">#REF!</definedName>
    <definedName name="t.FBN019_4" localSheetId="9">#REF!</definedName>
    <definedName name="t.FBN019_4" localSheetId="15">#REF!</definedName>
    <definedName name="t.FBN019_4">#REF!</definedName>
    <definedName name="t.FBN019_6" localSheetId="1">#REF!</definedName>
    <definedName name="t.FBN019_6" localSheetId="3">#REF!</definedName>
    <definedName name="t.FBN019_6" localSheetId="9">#REF!</definedName>
    <definedName name="t.FBN019_6" localSheetId="15">#REF!</definedName>
    <definedName name="t.FBN019_6">#REF!</definedName>
    <definedName name="t.FBN019_7" localSheetId="1">#REF!</definedName>
    <definedName name="t.FBN019_7" localSheetId="3">#REF!</definedName>
    <definedName name="t.FBN019_7" localSheetId="9">#REF!</definedName>
    <definedName name="t.FBN019_7" localSheetId="15">#REF!</definedName>
    <definedName name="t.FBN019_7">#REF!</definedName>
    <definedName name="t.FBN019_8" localSheetId="1">#REF!</definedName>
    <definedName name="t.FBN019_8" localSheetId="3">#REF!</definedName>
    <definedName name="t.FBN019_8" localSheetId="9">#REF!</definedName>
    <definedName name="t.FBN019_8" localSheetId="15">#REF!</definedName>
    <definedName name="t.FBN019_8">#REF!</definedName>
    <definedName name="t.FBN020_2" localSheetId="1">#REF!</definedName>
    <definedName name="t.FBN020_2" localSheetId="3">#REF!</definedName>
    <definedName name="t.FBN020_2" localSheetId="9">#REF!</definedName>
    <definedName name="t.FBN020_2" localSheetId="15">#REF!</definedName>
    <definedName name="t.FBN020_2">#REF!</definedName>
    <definedName name="t.FIN004A" localSheetId="1">'[34]FIN004A i 4B'!#REF!</definedName>
    <definedName name="t.FIN004A" localSheetId="3">'[34]FIN004A i 4B'!#REF!</definedName>
    <definedName name="t.FIN004A" localSheetId="9">'[34]FIN004A i 4B'!#REF!</definedName>
    <definedName name="t.FIN004A" localSheetId="15">'[34]FIN004A i 4B'!#REF!</definedName>
    <definedName name="t.FIN004A">'[34]FIN004A i 4B'!#REF!</definedName>
    <definedName name="t.FIN005_1.G3" localSheetId="1">#REF!</definedName>
    <definedName name="t.FIN005_1.G3" localSheetId="3">#REF!</definedName>
    <definedName name="t.FIN005_1.G3" localSheetId="9">#REF!</definedName>
    <definedName name="t.FIN005_1.G3" localSheetId="15">#REF!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#REF!</definedName>
    <definedName name="taxassoc" localSheetId="3">#REF!</definedName>
    <definedName name="taxassoc" localSheetId="9">#REF!</definedName>
    <definedName name="taxassoc" localSheetId="15">#REF!</definedName>
    <definedName name="taxassoc">#REF!</definedName>
    <definedName name="TaxRate">0.35</definedName>
    <definedName name="tdeftx" localSheetId="1">#REF!</definedName>
    <definedName name="tdeftx" localSheetId="3">#REF!</definedName>
    <definedName name="tdeftx" localSheetId="9">#REF!</definedName>
    <definedName name="tdeftx" localSheetId="15">#REF!</definedName>
    <definedName name="tdeftx">#REF!</definedName>
    <definedName name="TFIDochody2000M" localSheetId="1">#REF!</definedName>
    <definedName name="TFIDochody2000M" localSheetId="3">#REF!</definedName>
    <definedName name="TFIDochody2000M" localSheetId="9">#REF!</definedName>
    <definedName name="TFIDochody2000M" localSheetId="15">#REF!</definedName>
    <definedName name="TFIDochody2000M">#REF!</definedName>
    <definedName name="TFIDochody2000Y" localSheetId="1">#REF!</definedName>
    <definedName name="TFIDochody2000Y" localSheetId="3">#REF!</definedName>
    <definedName name="TFIDochody2000Y" localSheetId="9">#REF!</definedName>
    <definedName name="TFIDochody2000Y" localSheetId="15">#REF!</definedName>
    <definedName name="TFIDochody2000Y">#REF!</definedName>
    <definedName name="TFIDochody2001M" localSheetId="1">#REF!</definedName>
    <definedName name="TFIDochody2001M" localSheetId="3">#REF!</definedName>
    <definedName name="TFIDochody2001M" localSheetId="9">#REF!</definedName>
    <definedName name="TFIDochody2001M" localSheetId="15">#REF!</definedName>
    <definedName name="TFIDochody2001M">#REF!</definedName>
    <definedName name="TFIDochody2001Y" localSheetId="1">#REF!</definedName>
    <definedName name="TFIDochody2001Y" localSheetId="3">#REF!</definedName>
    <definedName name="TFIDochody2001Y" localSheetId="9">#REF!</definedName>
    <definedName name="TFIDochody2001Y" localSheetId="15">#REF!</definedName>
    <definedName name="TFIDochody2001Y">#REF!</definedName>
    <definedName name="TheNumber" localSheetId="1">#REF!</definedName>
    <definedName name="TheNumber" localSheetId="3">#REF!</definedName>
    <definedName name="TheNumber" localSheetId="9">#REF!</definedName>
    <definedName name="TheNumber" localSheetId="15">#REF!</definedName>
    <definedName name="TheNumber">#REF!</definedName>
    <definedName name="TOTAL" localSheetId="1">#REF!</definedName>
    <definedName name="TOTAL" localSheetId="3">#REF!</definedName>
    <definedName name="TOTAL" localSheetId="9">#REF!</definedName>
    <definedName name="TOTAL" localSheetId="15">#REF!</definedName>
    <definedName name="TOTAL" localSheetId="16">#REF!</definedName>
    <definedName name="TOTAL">#REF!</definedName>
    <definedName name="Total.Raised_Off.Bal.linie.kredytowe_Collective.Imp" localSheetId="1">#REF!</definedName>
    <definedName name="Total.Raised_Off.Bal.linie.kredytowe_Collective.Imp" localSheetId="3">#REF!</definedName>
    <definedName name="Total.Raised_Off.Bal.linie.kredytowe_Collective.Imp" localSheetId="9">#REF!</definedName>
    <definedName name="Total.Raised_Off.Bal.linie.kredytowe_Collective.Imp" localSheetId="15">#REF!</definedName>
    <definedName name="Total.Raised_Off.Bal.linie.kredytowe_Collective.Imp">#REF!</definedName>
    <definedName name="Total.Raised_Off.Bal.linie.kredytowe_IBNR" localSheetId="1">#REF!</definedName>
    <definedName name="Total.Raised_Off.Bal.linie.kredytowe_IBNR" localSheetId="3">#REF!</definedName>
    <definedName name="Total.Raised_Off.Bal.linie.kredytowe_IBNR" localSheetId="9">#REF!</definedName>
    <definedName name="Total.Raised_Off.Bal.linie.kredytowe_IBNR" localSheetId="15">#REF!</definedName>
    <definedName name="Total.Raised_Off.Bal.linie.kredytowe_IBNR">#REF!</definedName>
    <definedName name="Total.Raised_Off.Bal.linie.kredytowe_Individual.Imp" localSheetId="1">#REF!</definedName>
    <definedName name="Total.Raised_Off.Bal.linie.kredytowe_Individual.Imp" localSheetId="3">#REF!</definedName>
    <definedName name="Total.Raised_Off.Bal.linie.kredytowe_Individual.Imp" localSheetId="9">#REF!</definedName>
    <definedName name="Total.Raised_Off.Bal.linie.kredytowe_Individual.Imp" localSheetId="15">#REF!</definedName>
    <definedName name="Total.Raised_Off.Bal.linie.kredytowe_Individual.Imp">#REF!</definedName>
    <definedName name="Total.Raised_Off.Bal.udziel.gwarancje_Collective.Imp" localSheetId="1">#REF!</definedName>
    <definedName name="Total.Raised_Off.Bal.udziel.gwarancje_Collective.Imp" localSheetId="3">#REF!</definedName>
    <definedName name="Total.Raised_Off.Bal.udziel.gwarancje_Collective.Imp" localSheetId="9">#REF!</definedName>
    <definedName name="Total.Raised_Off.Bal.udziel.gwarancje_Collective.Imp" localSheetId="15">#REF!</definedName>
    <definedName name="Total.Raised_Off.Bal.udziel.gwarancje_Collective.Imp">#REF!</definedName>
    <definedName name="Total.Raised_Off.Bal.udziel.gwarancje_IBNR" localSheetId="1">#REF!</definedName>
    <definedName name="Total.Raised_Off.Bal.udziel.gwarancje_IBNR" localSheetId="3">#REF!</definedName>
    <definedName name="Total.Raised_Off.Bal.udziel.gwarancje_IBNR" localSheetId="9">#REF!</definedName>
    <definedName name="Total.Raised_Off.Bal.udziel.gwarancje_IBNR" localSheetId="15">#REF!</definedName>
    <definedName name="Total.Raised_Off.Bal.udziel.gwarancje_IBNR">#REF!</definedName>
    <definedName name="Total.Raised_Off.Bal.udziel.gwarancje_Individual.Imp" localSheetId="1">#REF!</definedName>
    <definedName name="Total.Raised_Off.Bal.udziel.gwarancje_Individual.Imp" localSheetId="3">#REF!</definedName>
    <definedName name="Total.Raised_Off.Bal.udziel.gwarancje_Individual.Imp" localSheetId="9">#REF!</definedName>
    <definedName name="Total.Raised_Off.Bal.udziel.gwarancje_Individual.Imp" localSheetId="15">#REF!</definedName>
    <definedName name="Total.Raised_Off.Bal.udziel.gwarancje_Individual.Imp">#REF!</definedName>
    <definedName name="Total.Raised_TP_Collective.Imp" localSheetId="1">#REF!</definedName>
    <definedName name="Total.Raised_TP_Collective.Imp" localSheetId="3">#REF!</definedName>
    <definedName name="Total.Raised_TP_Collective.Imp" localSheetId="9">#REF!</definedName>
    <definedName name="Total.Raised_TP_Collective.Imp" localSheetId="15">#REF!</definedName>
    <definedName name="Total.Raised_TP_Collective.Imp">#REF!</definedName>
    <definedName name="Total.Raised_TP_IBNR" localSheetId="1">#REF!</definedName>
    <definedName name="Total.Raised_TP_IBNR" localSheetId="3">#REF!</definedName>
    <definedName name="Total.Raised_TP_IBNR" localSheetId="9">#REF!</definedName>
    <definedName name="Total.Raised_TP_IBNR" localSheetId="15">#REF!</definedName>
    <definedName name="Total.Raised_TP_IBNR">#REF!</definedName>
    <definedName name="Total.Raised_TP_Individual.Imp" localSheetId="1">#REF!</definedName>
    <definedName name="Total.Raised_TP_Individual.Imp" localSheetId="3">#REF!</definedName>
    <definedName name="Total.Raised_TP_Individual.Imp" localSheetId="9">#REF!</definedName>
    <definedName name="Total.Raised_TP_Individual.Imp" localSheetId="15">#REF!</definedName>
    <definedName name="Total.Raised_TP_Individual.Imp">#REF!</definedName>
    <definedName name="total_baza" localSheetId="1">#REF!</definedName>
    <definedName name="total_baza" localSheetId="3">#REF!</definedName>
    <definedName name="total_baza" localSheetId="9">#REF!</definedName>
    <definedName name="total_baza" localSheetId="15">#REF!</definedName>
    <definedName name="total_baza">#REF!</definedName>
    <definedName name="tr" localSheetId="1">#REF!</definedName>
    <definedName name="tr" localSheetId="3">#REF!</definedName>
    <definedName name="tr" localSheetId="9">#REF!</definedName>
    <definedName name="tr" localSheetId="15">#REF!</definedName>
    <definedName name="tr">#REF!</definedName>
    <definedName name="Transakcje_wzajemne__zobowiązania_warunkowe_udzielone_otrzymane" localSheetId="1">#REF!</definedName>
    <definedName name="Transakcje_wzajemne__zobowiązania_warunkowe_udzielone_otrzymane" localSheetId="3">#REF!</definedName>
    <definedName name="Transakcje_wzajemne__zobowiązania_warunkowe_udzielone_otrzymane" localSheetId="9">#REF!</definedName>
    <definedName name="Transakcje_wzajemne__zobowiązania_warunkowe_udzielone_otrzymane" localSheetId="15">#REF!</definedName>
    <definedName name="Transakcje_wzajemne__zobowiązania_warunkowe_udzielone_otrzymane">#REF!</definedName>
    <definedName name="Transakcje_z_jednostkami_zależnymi" localSheetId="1">#REF!</definedName>
    <definedName name="Transakcje_z_jednostkami_zależnymi" localSheetId="3">#REF!</definedName>
    <definedName name="Transakcje_z_jednostkami_zależnymi" localSheetId="9">#REF!</definedName>
    <definedName name="Transakcje_z_jednostkami_zależnymi" localSheetId="15">#REF!</definedName>
    <definedName name="Transakcje_z_jednostkami_zależnymi" localSheetId="16">#REF!</definedName>
    <definedName name="Transakcje_z_jednostkami_zależnymi">#REF!</definedName>
    <definedName name="TrendMonth13">'[39]Control Tab'!$U$4</definedName>
    <definedName name="TSI" localSheetId="1">#REF!</definedName>
    <definedName name="TSI" localSheetId="3">#REF!</definedName>
    <definedName name="TSI" localSheetId="9">#REF!</definedName>
    <definedName name="TSI" localSheetId="15">#REF!</definedName>
    <definedName name="TSI">#REF!</definedName>
    <definedName name="tsy_tax" localSheetId="1">[19]S.P.23!#REF!</definedName>
    <definedName name="tsy_tax" localSheetId="3">[19]S.P.23!#REF!</definedName>
    <definedName name="tsy_tax" localSheetId="9">[19]S.P.23!#REF!</definedName>
    <definedName name="tsy_tax" localSheetId="15">[19]S.P.23!#REF!</definedName>
    <definedName name="tsy_tax">[19]S.P.23!#REF!</definedName>
    <definedName name="tsy_tax_percent" localSheetId="1">[19]S.P.23!#REF!</definedName>
    <definedName name="tsy_tax_percent" localSheetId="3">[19]S.P.23!#REF!</definedName>
    <definedName name="tsy_tax_percent" localSheetId="9">[19]S.P.23!#REF!</definedName>
    <definedName name="tsy_tax_percent" localSheetId="15">[19]S.P.23!#REF!</definedName>
    <definedName name="tsy_tax_percent">[19]S.P.23!#REF!</definedName>
    <definedName name="tsytaxlnfunds" localSheetId="1">[19]S.P.23!#REF!</definedName>
    <definedName name="tsytaxlnfunds" localSheetId="3">[19]S.P.23!#REF!</definedName>
    <definedName name="tsytaxlnfunds" localSheetId="9">[19]S.P.23!#REF!</definedName>
    <definedName name="tsytaxlnfunds" localSheetId="15">[19]S.P.23!#REF!</definedName>
    <definedName name="tsytaxlnfunds">[19]S.P.23!#REF!</definedName>
    <definedName name="ttxchg" localSheetId="1">#REF!</definedName>
    <definedName name="ttxchg" localSheetId="3">#REF!</definedName>
    <definedName name="ttxchg" localSheetId="9">#REF!</definedName>
    <definedName name="ttxchg" localSheetId="15">#REF!</definedName>
    <definedName name="ttxchg">#REF!</definedName>
    <definedName name="TW_B07" localSheetId="1">#REF!</definedName>
    <definedName name="TW_B07" localSheetId="3">#REF!</definedName>
    <definedName name="TW_B07" localSheetId="9">#REF!</definedName>
    <definedName name="TW_B07" localSheetId="15">#REF!</definedName>
    <definedName name="TW_B07">#REF!</definedName>
    <definedName name="TW_B08" localSheetId="1">#REF!</definedName>
    <definedName name="TW_B08" localSheetId="3">#REF!</definedName>
    <definedName name="TW_B08" localSheetId="9">#REF!</definedName>
    <definedName name="TW_B08" localSheetId="15">#REF!</definedName>
    <definedName name="TW_B08">#REF!</definedName>
    <definedName name="TW_bilans12.06" localSheetId="1">#REF!</definedName>
    <definedName name="TW_bilans12.06" localSheetId="3">#REF!</definedName>
    <definedName name="TW_bilans12.06" localSheetId="9">#REF!</definedName>
    <definedName name="TW_bilans12.06" localSheetId="15">#REF!</definedName>
    <definedName name="TW_bilans12.06">#REF!</definedName>
    <definedName name="TW_koszty1204" localSheetId="1">#REF!</definedName>
    <definedName name="TW_koszty1204" localSheetId="3">#REF!</definedName>
    <definedName name="TW_koszty1204" localSheetId="9">#REF!</definedName>
    <definedName name="TW_koszty1204" localSheetId="15">#REF!</definedName>
    <definedName name="TW_koszty1204" localSheetId="16">#REF!</definedName>
    <definedName name="TW_koszty1204">#REF!</definedName>
    <definedName name="TW_koszty1205" localSheetId="1">#REF!</definedName>
    <definedName name="TW_koszty1205" localSheetId="3">#REF!</definedName>
    <definedName name="TW_koszty1205" localSheetId="9">#REF!</definedName>
    <definedName name="TW_koszty1205" localSheetId="15">#REF!</definedName>
    <definedName name="TW_koszty1205" localSheetId="16">#REF!</definedName>
    <definedName name="TW_koszty1205">#REF!</definedName>
    <definedName name="TW_nal0305" localSheetId="1">#REF!</definedName>
    <definedName name="TW_nal0305" localSheetId="3">#REF!</definedName>
    <definedName name="TW_nal0305" localSheetId="9">#REF!</definedName>
    <definedName name="TW_nal0305" localSheetId="15">#REF!</definedName>
    <definedName name="TW_nal0305" localSheetId="16">#REF!</definedName>
    <definedName name="TW_nal0305">#REF!</definedName>
    <definedName name="TW_nal0306" localSheetId="1">#REF!</definedName>
    <definedName name="TW_nal0306" localSheetId="3">#REF!</definedName>
    <definedName name="TW_nal0306" localSheetId="9">#REF!</definedName>
    <definedName name="TW_nal0306" localSheetId="15">#REF!</definedName>
    <definedName name="TW_nal0306" localSheetId="16">#REF!</definedName>
    <definedName name="TW_nal0306">#REF!</definedName>
    <definedName name="TW_nal1204" localSheetId="1">#REF!</definedName>
    <definedName name="TW_nal1204" localSheetId="3">#REF!</definedName>
    <definedName name="TW_nal1204" localSheetId="9">#REF!</definedName>
    <definedName name="TW_nal1204" localSheetId="15">#REF!</definedName>
    <definedName name="TW_nal1204" localSheetId="16">#REF!</definedName>
    <definedName name="TW_nal1204">#REF!</definedName>
    <definedName name="TW_nal1205" localSheetId="1">#REF!</definedName>
    <definedName name="TW_nal1205" localSheetId="3">#REF!</definedName>
    <definedName name="TW_nal1205" localSheetId="9">#REF!</definedName>
    <definedName name="TW_nal1205" localSheetId="15">#REF!</definedName>
    <definedName name="TW_nal1205" localSheetId="16">#REF!</definedName>
    <definedName name="TW_nal1205">#REF!</definedName>
    <definedName name="TW_nominaly" localSheetId="1">#REF!</definedName>
    <definedName name="TW_nominaly" localSheetId="3">#REF!</definedName>
    <definedName name="TW_nominaly" localSheetId="9">#REF!</definedName>
    <definedName name="TW_nominaly" localSheetId="15">#REF!</definedName>
    <definedName name="TW_nominaly" localSheetId="16">#REF!</definedName>
    <definedName name="TW_nominaly">#REF!</definedName>
    <definedName name="TW_pozab0306" localSheetId="1">#REF!</definedName>
    <definedName name="TW_pozab0306" localSheetId="3">#REF!</definedName>
    <definedName name="TW_pozab0306" localSheetId="9">#REF!</definedName>
    <definedName name="TW_pozab0306" localSheetId="15">#REF!</definedName>
    <definedName name="TW_pozab0306">#REF!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9">'[79]TW-pozabilans'!#REF!</definedName>
    <definedName name="TW_pozabil1205" localSheetId="15">'[79]TW-pozabilans'!#REF!</definedName>
    <definedName name="TW_pozabil1205" localSheetId="16">#REF!</definedName>
    <definedName name="TW_pozabil1205">'[79]TW-pozabilans'!#REF!</definedName>
    <definedName name="TW_przych1204" localSheetId="1">#REF!</definedName>
    <definedName name="TW_przych1204" localSheetId="3">#REF!</definedName>
    <definedName name="TW_przych1204" localSheetId="9">#REF!</definedName>
    <definedName name="TW_przych1204" localSheetId="15">#REF!</definedName>
    <definedName name="TW_przych1204" localSheetId="16">#REF!</definedName>
    <definedName name="TW_przych1204">#REF!</definedName>
    <definedName name="TW_przychody1205" localSheetId="1">#REF!</definedName>
    <definedName name="TW_przychody1205" localSheetId="3">#REF!</definedName>
    <definedName name="TW_przychody1205" localSheetId="9">#REF!</definedName>
    <definedName name="TW_przychody1205" localSheetId="15">#REF!</definedName>
    <definedName name="TW_przychody1205" localSheetId="16">#REF!</definedName>
    <definedName name="TW_przychody1205">#REF!</definedName>
    <definedName name="TW_rach0306" localSheetId="1">#REF!</definedName>
    <definedName name="TW_rach0306" localSheetId="3">#REF!</definedName>
    <definedName name="TW_rach0306" localSheetId="9">#REF!</definedName>
    <definedName name="TW_rach0306" localSheetId="15">#REF!</definedName>
    <definedName name="TW_rach0306">#REF!</definedName>
    <definedName name="TW_RW0305" localSheetId="1">#REF!</definedName>
    <definedName name="TW_RW0305" localSheetId="3">#REF!</definedName>
    <definedName name="TW_RW0305" localSheetId="9">#REF!</definedName>
    <definedName name="TW_RW0305" localSheetId="15">#REF!</definedName>
    <definedName name="TW_RW0305">#REF!</definedName>
    <definedName name="TW_udzieloneotrzymane" localSheetId="1">#REF!</definedName>
    <definedName name="TW_udzieloneotrzymane" localSheetId="3">#REF!</definedName>
    <definedName name="TW_udzieloneotrzymane" localSheetId="9">#REF!</definedName>
    <definedName name="TW_udzieloneotrzymane" localSheetId="15">#REF!</definedName>
    <definedName name="TW_udzieloneotrzymane" localSheetId="16">#REF!</definedName>
    <definedName name="TW_udzieloneotrzymane">#REF!</definedName>
    <definedName name="TW_zob0305" localSheetId="1">#REF!</definedName>
    <definedName name="TW_zob0305" localSheetId="3">#REF!</definedName>
    <definedName name="TW_zob0305" localSheetId="9">#REF!</definedName>
    <definedName name="TW_zob0305" localSheetId="15">#REF!</definedName>
    <definedName name="TW_zob0305" localSheetId="16">#REF!</definedName>
    <definedName name="TW_zob0305">#REF!</definedName>
    <definedName name="TW_zob0306" localSheetId="1">#REF!</definedName>
    <definedName name="TW_zob0306" localSheetId="3">#REF!</definedName>
    <definedName name="TW_zob0306" localSheetId="9">#REF!</definedName>
    <definedName name="TW_zob0306" localSheetId="15">#REF!</definedName>
    <definedName name="TW_zob0306" localSheetId="16">#REF!</definedName>
    <definedName name="TW_zob0306">#REF!</definedName>
    <definedName name="TW_zob1204" localSheetId="1">#REF!</definedName>
    <definedName name="TW_zob1204" localSheetId="3">#REF!</definedName>
    <definedName name="TW_zob1204" localSheetId="9">#REF!</definedName>
    <definedName name="TW_zob1204" localSheetId="15">#REF!</definedName>
    <definedName name="TW_zob1204" localSheetId="16">#REF!</definedName>
    <definedName name="TW_zob1204">#REF!</definedName>
    <definedName name="TW_zob1205" localSheetId="1">#REF!</definedName>
    <definedName name="TW_zob1205" localSheetId="3">#REF!</definedName>
    <definedName name="TW_zob1205" localSheetId="9">#REF!</definedName>
    <definedName name="TW_zob1205" localSheetId="15">#REF!</definedName>
    <definedName name="TW_zob1205" localSheetId="16">#REF!</definedName>
    <definedName name="TW_zob1205">#REF!</definedName>
    <definedName name="TW06_2006" localSheetId="1">#REF!</definedName>
    <definedName name="TW06_2006" localSheetId="3">#REF!</definedName>
    <definedName name="TW06_2006" localSheetId="9">#REF!</definedName>
    <definedName name="TW06_2006" localSheetId="15">#REF!</definedName>
    <definedName name="TW06_2006">#REF!</definedName>
    <definedName name="TWpozabilans" localSheetId="1">#REF!</definedName>
    <definedName name="TWpozabilans" localSheetId="3">#REF!</definedName>
    <definedName name="TWpozabilans" localSheetId="9">#REF!</definedName>
    <definedName name="TWpozabilans" localSheetId="15">#REF!</definedName>
    <definedName name="TWpozabilans">#REF!</definedName>
    <definedName name="TWrachunek_0306" localSheetId="1">#REF!</definedName>
    <definedName name="TWrachunek_0306" localSheetId="3">#REF!</definedName>
    <definedName name="TWrachunek_0306" localSheetId="9">#REF!</definedName>
    <definedName name="TWrachunek_0306" localSheetId="15">#REF!</definedName>
    <definedName name="TWrachunek_0306">#REF!</definedName>
    <definedName name="txcbdi" localSheetId="1">#REF!</definedName>
    <definedName name="txcbdi" localSheetId="3">#REF!</definedName>
    <definedName name="txcbdi" localSheetId="9">#REF!</definedName>
    <definedName name="txcbdi" localSheetId="15">#REF!</definedName>
    <definedName name="txcbdi">#REF!</definedName>
    <definedName name="txexta" localSheetId="1">#REF!</definedName>
    <definedName name="txexta" localSheetId="3">#REF!</definedName>
    <definedName name="txexta" localSheetId="9">#REF!</definedName>
    <definedName name="txexta" localSheetId="15">#REF!</definedName>
    <definedName name="txexta">#REF!</definedName>
    <definedName name="txfrdp" localSheetId="1">#REF!</definedName>
    <definedName name="txfrdp" localSheetId="3">#REF!</definedName>
    <definedName name="txfrdp" localSheetId="9">#REF!</definedName>
    <definedName name="txfrdp" localSheetId="15">#REF!</definedName>
    <definedName name="txfrdp">#REF!</definedName>
    <definedName name="txobdi" localSheetId="1">#REF!</definedName>
    <definedName name="txobdi" localSheetId="3">#REF!</definedName>
    <definedName name="txobdi" localSheetId="9">#REF!</definedName>
    <definedName name="txobdi" localSheetId="15">#REF!</definedName>
    <definedName name="txobdi">#REF!</definedName>
    <definedName name="txpala" localSheetId="1">#REF!</definedName>
    <definedName name="txpala" localSheetId="3">#REF!</definedName>
    <definedName name="txpala" localSheetId="9">#REF!</definedName>
    <definedName name="txpala" localSheetId="15">#REF!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6">#N/A</definedName>
    <definedName name="u">BS!u</definedName>
    <definedName name="uchwała_CA_1" localSheetId="1">#REF!</definedName>
    <definedName name="uchwała_CA_1" localSheetId="3">#REF!</definedName>
    <definedName name="uchwała_CA_1" localSheetId="9">#REF!</definedName>
    <definedName name="uchwała_CA_1" localSheetId="15">#REF!</definedName>
    <definedName name="uchwała_CA_1" localSheetId="16">#REF!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6" hidden="1">{"'BZ SA P&amp;l (fORECAST)'!$A$1:$BR$26"}</definedName>
    <definedName name="udz_m" hidden="1">{"'BZ SA P&amp;l (fORECAST)'!$A$1:$BR$26"}</definedName>
    <definedName name="unamff" localSheetId="1">#REF!</definedName>
    <definedName name="unamff" localSheetId="3">#REF!</definedName>
    <definedName name="unamff" localSheetId="9">#REF!</definedName>
    <definedName name="unamff" localSheetId="15">#REF!</definedName>
    <definedName name="unamff">#REF!</definedName>
    <definedName name="USD" localSheetId="1">#REF!</definedName>
    <definedName name="USD" localSheetId="3">#REF!</definedName>
    <definedName name="USD" localSheetId="9">#REF!</definedName>
    <definedName name="USD" localSheetId="15">#REF!</definedName>
    <definedName name="USD">#REF!</definedName>
    <definedName name="utrata_wartości" localSheetId="1">#REF!</definedName>
    <definedName name="utrata_wartości" localSheetId="3">#REF!</definedName>
    <definedName name="utrata_wartości" localSheetId="9">#REF!</definedName>
    <definedName name="utrata_wartości" localSheetId="15">#REF!</definedName>
    <definedName name="utrata_wartości">#REF!</definedName>
    <definedName name="uu" localSheetId="1">BS!uu</definedName>
    <definedName name="uu" localSheetId="0">#N/A</definedName>
    <definedName name="uu" localSheetId="3">'Przychody prowizyjne'!uu</definedName>
    <definedName name="uu" localSheetId="16">#N/A</definedName>
    <definedName name="uu">BS!uu</definedName>
    <definedName name="uuu" localSheetId="1">BS!uuu</definedName>
    <definedName name="uuu" localSheetId="0">#N/A</definedName>
    <definedName name="uuu" localSheetId="3">'Przychody prowizyjne'!uuu</definedName>
    <definedName name="uuu" localSheetId="16">#N/A</definedName>
    <definedName name="uuu">BS!uuu</definedName>
    <definedName name="uuuu" localSheetId="1">BS!uuuu</definedName>
    <definedName name="uuuu" localSheetId="0">#N/A</definedName>
    <definedName name="uuuu" localSheetId="3">'Przychody prowizyjne'!uuuu</definedName>
    <definedName name="uuuu" localSheetId="16">#N/A</definedName>
    <definedName name="uuuu">BS!uuuu</definedName>
    <definedName name="uuuuuu" localSheetId="1">BS!uuuuuu</definedName>
    <definedName name="uuuuuu" localSheetId="0">#N/A</definedName>
    <definedName name="uuuuuu" localSheetId="3">'Przychody prowizyjne'!uuuuuu</definedName>
    <definedName name="uuuuuu" localSheetId="16">#N/A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6">#N/A</definedName>
    <definedName name="vv">BS!vv</definedName>
    <definedName name="vvv" localSheetId="1">BS!vvv</definedName>
    <definedName name="vvv" localSheetId="0">#N/A</definedName>
    <definedName name="vvv" localSheetId="3">'Przychody prowizyjne'!vvv</definedName>
    <definedName name="vvv" localSheetId="16">#N/A</definedName>
    <definedName name="vvv">BS!vvv</definedName>
    <definedName name="Wartości_niematerialne_07" localSheetId="1">#REF!</definedName>
    <definedName name="Wartości_niematerialne_07" localSheetId="3">#REF!</definedName>
    <definedName name="Wartości_niematerialne_07" localSheetId="9">#REF!</definedName>
    <definedName name="Wartości_niematerialne_07" localSheetId="15">#REF!</definedName>
    <definedName name="Wartości_niematerialne_07" localSheetId="16">#REF!</definedName>
    <definedName name="Wartości_niematerialne_07">#REF!</definedName>
    <definedName name="Wartości_niematerialne_08" localSheetId="1">#REF!</definedName>
    <definedName name="Wartości_niematerialne_08" localSheetId="3">#REF!</definedName>
    <definedName name="Wartości_niematerialne_08" localSheetId="9">#REF!</definedName>
    <definedName name="Wartości_niematerialne_08" localSheetId="15">#REF!</definedName>
    <definedName name="Wartości_niematerialne_08" localSheetId="16">#REF!</definedName>
    <definedName name="Wartości_niematerialne_08">#REF!</definedName>
    <definedName name="warunkowe" localSheetId="1">#REF!</definedName>
    <definedName name="warunkowe" localSheetId="3">#REF!</definedName>
    <definedName name="warunkowe" localSheetId="9">#REF!</definedName>
    <definedName name="warunkowe" localSheetId="15">#REF!</definedName>
    <definedName name="warunkowe">#REF!</definedName>
    <definedName name="WB_0606" localSheetId="1">#REF!</definedName>
    <definedName name="WB_0606" localSheetId="3">#REF!</definedName>
    <definedName name="WB_0606" localSheetId="9">#REF!</definedName>
    <definedName name="WB_0606" localSheetId="15">#REF!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6">#N/A</definedName>
    <definedName name="wbk">BS!wbk</definedName>
    <definedName name="WBK2000M" localSheetId="1">#REF!</definedName>
    <definedName name="WBK2000M" localSheetId="3">#REF!</definedName>
    <definedName name="WBK2000M" localSheetId="9">#REF!</definedName>
    <definedName name="WBK2000M" localSheetId="15">#REF!</definedName>
    <definedName name="WBK2000M">#REF!</definedName>
    <definedName name="WBK2000Y" localSheetId="1">#REF!</definedName>
    <definedName name="WBK2000Y" localSheetId="3">#REF!</definedName>
    <definedName name="WBK2000Y" localSheetId="9">#REF!</definedName>
    <definedName name="WBK2000Y" localSheetId="15">#REF!</definedName>
    <definedName name="WBK2000Y">#REF!</definedName>
    <definedName name="WBK2001M" localSheetId="1">#REF!</definedName>
    <definedName name="WBK2001M" localSheetId="3">#REF!</definedName>
    <definedName name="WBK2001M" localSheetId="9">#REF!</definedName>
    <definedName name="WBK2001M" localSheetId="15">#REF!</definedName>
    <definedName name="WBK2001M">#REF!</definedName>
    <definedName name="WBK2001Y" localSheetId="1">#REF!</definedName>
    <definedName name="WBK2001Y" localSheetId="3">#REF!</definedName>
    <definedName name="WBK2001Y" localSheetId="9">#REF!</definedName>
    <definedName name="WBK2001Y" localSheetId="15">#REF!</definedName>
    <definedName name="WBK2001Y">#REF!</definedName>
    <definedName name="wbkbz" localSheetId="1">#N/A</definedName>
    <definedName name="wbkbz" localSheetId="0">#N/A</definedName>
    <definedName name="wbkbz" localSheetId="3">'Przychody prowizyjne'!wbkbz</definedName>
    <definedName name="wbkbz" localSheetId="16">#N/A</definedName>
    <definedName name="wbkbz">'Przychody prowizyjne'!wbkbz</definedName>
    <definedName name="WBKCU2000M" localSheetId="1">#REF!</definedName>
    <definedName name="WBKCU2000M" localSheetId="3">#REF!</definedName>
    <definedName name="WBKCU2000M" localSheetId="9">#REF!</definedName>
    <definedName name="WBKCU2000M" localSheetId="15">#REF!</definedName>
    <definedName name="WBKCU2000M">#REF!</definedName>
    <definedName name="WBKCU2000Y" localSheetId="1">#REF!</definedName>
    <definedName name="WBKCU2000Y" localSheetId="3">#REF!</definedName>
    <definedName name="WBKCU2000Y" localSheetId="9">#REF!</definedName>
    <definedName name="WBKCU2000Y" localSheetId="15">#REF!</definedName>
    <definedName name="WBKCU2000Y">#REF!</definedName>
    <definedName name="WBKCU2001M" localSheetId="1">#REF!</definedName>
    <definedName name="WBKCU2001M" localSheetId="3">#REF!</definedName>
    <definedName name="WBKCU2001M" localSheetId="9">#REF!</definedName>
    <definedName name="WBKCU2001M" localSheetId="15">#REF!</definedName>
    <definedName name="WBKCU2001M">#REF!</definedName>
    <definedName name="WBKCU2001Y" localSheetId="1">#REF!</definedName>
    <definedName name="WBKCU2001Y" localSheetId="3">#REF!</definedName>
    <definedName name="WBKCU2001Y" localSheetId="9">#REF!</definedName>
    <definedName name="WBKCU2001Y" localSheetId="15">#REF!</definedName>
    <definedName name="WBKCU2001Y">#REF!</definedName>
    <definedName name="wczytanepliki">'[24]wczytane pliki'!$A$1:$A$70</definedName>
    <definedName name="we" localSheetId="1">#REF!</definedName>
    <definedName name="we" localSheetId="3">#REF!</definedName>
    <definedName name="we" localSheetId="9">#REF!</definedName>
    <definedName name="we" localSheetId="15">#REF!</definedName>
    <definedName name="we">#REF!</definedName>
    <definedName name="wersja" localSheetId="1">#REF!</definedName>
    <definedName name="wersja" localSheetId="3">#REF!</definedName>
    <definedName name="wersja" localSheetId="9">#REF!</definedName>
    <definedName name="wersja" localSheetId="15">#REF!</definedName>
    <definedName name="wersja">#REF!</definedName>
    <definedName name="wf">#N/A</definedName>
    <definedName name="Write.off_TP_Collective.Imp" localSheetId="1">#REF!</definedName>
    <definedName name="Write.off_TP_Collective.Imp" localSheetId="3">#REF!</definedName>
    <definedName name="Write.off_TP_Collective.Imp" localSheetId="9">#REF!</definedName>
    <definedName name="Write.off_TP_Collective.Imp" localSheetId="15">#REF!</definedName>
    <definedName name="Write.off_TP_Collective.Imp">#REF!</definedName>
    <definedName name="Write.off_TP_Individual.Imp" localSheetId="1">#REF!</definedName>
    <definedName name="Write.off_TP_Individual.Imp" localSheetId="3">#REF!</definedName>
    <definedName name="Write.off_TP_Individual.Imp" localSheetId="9">#REF!</definedName>
    <definedName name="Write.off_TP_Individual.Imp" localSheetId="15">#REF!</definedName>
    <definedName name="Write.off_TP_Individual.Imp">#REF!</definedName>
    <definedName name="Written.Back_Off.Bal.linie.kredytowe_Collective.Imp" localSheetId="1">#REF!</definedName>
    <definedName name="Written.Back_Off.Bal.linie.kredytowe_Collective.Imp" localSheetId="3">#REF!</definedName>
    <definedName name="Written.Back_Off.Bal.linie.kredytowe_Collective.Imp" localSheetId="9">#REF!</definedName>
    <definedName name="Written.Back_Off.Bal.linie.kredytowe_Collective.Imp" localSheetId="15">#REF!</definedName>
    <definedName name="Written.Back_Off.Bal.linie.kredytowe_Collective.Imp">#REF!</definedName>
    <definedName name="Written.Back_Off.Bal.linie.kredytowe_IBNR" localSheetId="1">#REF!</definedName>
    <definedName name="Written.Back_Off.Bal.linie.kredytowe_IBNR" localSheetId="3">#REF!</definedName>
    <definedName name="Written.Back_Off.Bal.linie.kredytowe_IBNR" localSheetId="9">#REF!</definedName>
    <definedName name="Written.Back_Off.Bal.linie.kredytowe_IBNR" localSheetId="15">#REF!</definedName>
    <definedName name="Written.Back_Off.Bal.linie.kredytowe_IBNR">#REF!</definedName>
    <definedName name="Written.Back_Off.Bal.linie.kredytowe_Individual.Imp" localSheetId="1">#REF!</definedName>
    <definedName name="Written.Back_Off.Bal.linie.kredytowe_Individual.Imp" localSheetId="3">#REF!</definedName>
    <definedName name="Written.Back_Off.Bal.linie.kredytowe_Individual.Imp" localSheetId="9">#REF!</definedName>
    <definedName name="Written.Back_Off.Bal.linie.kredytowe_Individual.Imp" localSheetId="15">#REF!</definedName>
    <definedName name="Written.Back_Off.Bal.linie.kredytowe_Individual.Imp">#REF!</definedName>
    <definedName name="Written.Back_Off.Bal.udziel.gwarancje_Collective.Imp" localSheetId="1">#REF!</definedName>
    <definedName name="Written.Back_Off.Bal.udziel.gwarancje_Collective.Imp" localSheetId="3">#REF!</definedName>
    <definedName name="Written.Back_Off.Bal.udziel.gwarancje_Collective.Imp" localSheetId="9">#REF!</definedName>
    <definedName name="Written.Back_Off.Bal.udziel.gwarancje_Collective.Imp" localSheetId="15">#REF!</definedName>
    <definedName name="Written.Back_Off.Bal.udziel.gwarancje_Collective.Imp">#REF!</definedName>
    <definedName name="Written.Back_Off.Bal.udziel.gwarancje_IBNR" localSheetId="1">#REF!</definedName>
    <definedName name="Written.Back_Off.Bal.udziel.gwarancje_IBNR" localSheetId="3">#REF!</definedName>
    <definedName name="Written.Back_Off.Bal.udziel.gwarancje_IBNR" localSheetId="9">#REF!</definedName>
    <definedName name="Written.Back_Off.Bal.udziel.gwarancje_IBNR" localSheetId="15">#REF!</definedName>
    <definedName name="Written.Back_Off.Bal.udziel.gwarancje_IBNR">#REF!</definedName>
    <definedName name="Written.Back_Off.Bal.udziel.gwarancje_Individual.Imp" localSheetId="1">#REF!</definedName>
    <definedName name="Written.Back_Off.Bal.udziel.gwarancje_Individual.Imp" localSheetId="3">#REF!</definedName>
    <definedName name="Written.Back_Off.Bal.udziel.gwarancje_Individual.Imp" localSheetId="9">#REF!</definedName>
    <definedName name="Written.Back_Off.Bal.udziel.gwarancje_Individual.Imp" localSheetId="15">#REF!</definedName>
    <definedName name="Written.Back_Off.Bal.udziel.gwarancje_Individual.Imp">#REF!</definedName>
    <definedName name="Written.Back_TP_Collective.Imp" localSheetId="1">#REF!</definedName>
    <definedName name="Written.Back_TP_Collective.Imp" localSheetId="3">#REF!</definedName>
    <definedName name="Written.Back_TP_Collective.Imp" localSheetId="9">#REF!</definedName>
    <definedName name="Written.Back_TP_Collective.Imp" localSheetId="15">#REF!</definedName>
    <definedName name="Written.Back_TP_Collective.Imp">#REF!</definedName>
    <definedName name="Written.Back_TP_IBNR" localSheetId="1">#REF!</definedName>
    <definedName name="Written.Back_TP_IBNR" localSheetId="3">#REF!</definedName>
    <definedName name="Written.Back_TP_IBNR" localSheetId="9">#REF!</definedName>
    <definedName name="Written.Back_TP_IBNR" localSheetId="15">#REF!</definedName>
    <definedName name="Written.Back_TP_IBNR">#REF!</definedName>
    <definedName name="Written.Back_TP_Individual.Imp" localSheetId="1">#REF!</definedName>
    <definedName name="Written.Back_TP_Individual.Imp" localSheetId="3">#REF!</definedName>
    <definedName name="Written.Back_TP_Individual.Imp" localSheetId="9">#REF!</definedName>
    <definedName name="Written.Back_TP_Individual.Imp" localSheetId="15">#REF!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6">#N/A</definedName>
    <definedName name="ww">BS!ww</definedName>
    <definedName name="www" localSheetId="1">BS!www</definedName>
    <definedName name="www" localSheetId="0">#N/A</definedName>
    <definedName name="www" localSheetId="3">'Przychody prowizyjne'!www</definedName>
    <definedName name="www" localSheetId="16">#N/A</definedName>
    <definedName name="www">BS!www</definedName>
    <definedName name="WYBRANE_DANE" localSheetId="1">#REF!</definedName>
    <definedName name="WYBRANE_DANE" localSheetId="3">#REF!</definedName>
    <definedName name="WYBRANE_DANE" localSheetId="9">#REF!</definedName>
    <definedName name="WYBRANE_DANE" localSheetId="15">#REF!</definedName>
    <definedName name="WYBRANE_DANE" localSheetId="16">#REF!</definedName>
    <definedName name="WYBRANE_DANE">#REF!</definedName>
    <definedName name="wydruk" localSheetId="1">#REF!</definedName>
    <definedName name="wydruk" localSheetId="3">#REF!</definedName>
    <definedName name="wydruk" localSheetId="9">#REF!</definedName>
    <definedName name="wydruk" localSheetId="15">#REF!</definedName>
    <definedName name="wydruk" localSheetId="16">#REF!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3">#REF!</definedName>
    <definedName name="wymogi" localSheetId="9">#REF!</definedName>
    <definedName name="wymogi" localSheetId="15">#REF!</definedName>
    <definedName name="wymogi">#REF!</definedName>
    <definedName name="wymogi09" localSheetId="1">#REF!</definedName>
    <definedName name="wymogi09" localSheetId="3">#REF!</definedName>
    <definedName name="wymogi09" localSheetId="9">#REF!</definedName>
    <definedName name="wymogi09" localSheetId="15">#REF!</definedName>
    <definedName name="wymogi09">#REF!</definedName>
    <definedName name="wymogi122008" localSheetId="1">#REF!</definedName>
    <definedName name="wymogi122008" localSheetId="3">#REF!</definedName>
    <definedName name="wymogi122008" localSheetId="9">#REF!</definedName>
    <definedName name="wymogi122008" localSheetId="15">#REF!</definedName>
    <definedName name="wymogi122008">#REF!</definedName>
    <definedName name="wymogi2" localSheetId="1">#REF!</definedName>
    <definedName name="wymogi2" localSheetId="3">#REF!</definedName>
    <definedName name="wymogi2" localSheetId="9">#REF!</definedName>
    <definedName name="wymogi2" localSheetId="15">#REF!</definedName>
    <definedName name="wymogi2">#REF!</definedName>
    <definedName name="WynagrCzłZarz" localSheetId="1">#REF!</definedName>
    <definedName name="WynagrCzłZarz" localSheetId="3">#REF!</definedName>
    <definedName name="WynagrCzłZarz" localSheetId="9">#REF!</definedName>
    <definedName name="WynagrCzłZarz" localSheetId="15">#REF!</definedName>
    <definedName name="WynagrCzłZarz" localSheetId="16">#REF!</definedName>
    <definedName name="WynagrCzłZarz">#REF!</definedName>
    <definedName name="WynagRN2008" localSheetId="1">#REF!</definedName>
    <definedName name="WynagRN2008" localSheetId="3">#REF!</definedName>
    <definedName name="WynagRN2008" localSheetId="9">#REF!</definedName>
    <definedName name="WynagRN2008" localSheetId="15">#REF!</definedName>
    <definedName name="WynagRN2008" localSheetId="16">#REF!</definedName>
    <definedName name="WynagRN2008">#REF!</definedName>
    <definedName name="WynagRN2010" localSheetId="1">#REF!</definedName>
    <definedName name="WynagRN2010" localSheetId="3">#REF!</definedName>
    <definedName name="WynagRN2010" localSheetId="9">#REF!</definedName>
    <definedName name="WynagRN2010" localSheetId="15">#REF!</definedName>
    <definedName name="WynagRN2010" localSheetId="16">#REF!</definedName>
    <definedName name="WynagRN2010">#REF!</definedName>
    <definedName name="WynagrRN" localSheetId="1">#REF!</definedName>
    <definedName name="WynagrRN" localSheetId="3">#REF!</definedName>
    <definedName name="WynagrRN" localSheetId="9">#REF!</definedName>
    <definedName name="WynagrRN" localSheetId="15">#REF!</definedName>
    <definedName name="WynagrRN" localSheetId="16">#REF!</definedName>
    <definedName name="WynagrRN">#REF!</definedName>
    <definedName name="WynagrRN2009" localSheetId="1">#REF!</definedName>
    <definedName name="WynagrRN2009" localSheetId="3">#REF!</definedName>
    <definedName name="WynagrRN2009" localSheetId="9">#REF!</definedName>
    <definedName name="WynagrRN2009" localSheetId="15">#REF!</definedName>
    <definedName name="WynagrRN2009" localSheetId="16">#REF!</definedName>
    <definedName name="WynagrRN2009">#REF!</definedName>
    <definedName name="WynagrZarzad2010" localSheetId="1">#REF!</definedName>
    <definedName name="WynagrZarzad2010" localSheetId="3">#REF!</definedName>
    <definedName name="WynagrZarzad2010" localSheetId="9">#REF!</definedName>
    <definedName name="WynagrZarzad2010" localSheetId="15">#REF!</definedName>
    <definedName name="WynagrZarzad2010" localSheetId="16">#REF!</definedName>
    <definedName name="WynagrZarzad2010">#REF!</definedName>
    <definedName name="WynagZarz2008" localSheetId="1">#REF!</definedName>
    <definedName name="WynagZarz2008" localSheetId="3">#REF!</definedName>
    <definedName name="WynagZarz2008" localSheetId="9">#REF!</definedName>
    <definedName name="WynagZarz2008" localSheetId="15">#REF!</definedName>
    <definedName name="WynagZarz2008" localSheetId="16">#REF!</definedName>
    <definedName name="WynagZarz2008">#REF!</definedName>
    <definedName name="Wynik_handlowy" localSheetId="1">#REF!</definedName>
    <definedName name="Wynik_handlowy" localSheetId="3">#REF!</definedName>
    <definedName name="Wynik_handlowy" localSheetId="9">#REF!</definedName>
    <definedName name="Wynik_handlowy" localSheetId="15">#REF!</definedName>
    <definedName name="Wynik_handlowy" localSheetId="16">#REF!</definedName>
    <definedName name="Wynik_handlowy">#REF!</definedName>
    <definedName name="Wynik_na_inwestycyjnych_aktywach_finansowych" localSheetId="1">#REF!</definedName>
    <definedName name="Wynik_na_inwestycyjnych_aktywach_finansowych" localSheetId="3">#REF!</definedName>
    <definedName name="Wynik_na_inwestycyjnych_aktywach_finansowych" localSheetId="9">#REF!</definedName>
    <definedName name="Wynik_na_inwestycyjnych_aktywach_finansowych" localSheetId="15">#REF!</definedName>
    <definedName name="Wynik_na_inwestycyjnych_aktywach_finansowych">#REF!</definedName>
    <definedName name="Wynik_na_inwestycyjnym" localSheetId="1">#REF!</definedName>
    <definedName name="Wynik_na_inwestycyjnym" localSheetId="3">#REF!</definedName>
    <definedName name="Wynik_na_inwestycyjnym" localSheetId="9">#REF!</definedName>
    <definedName name="Wynik_na_inwestycyjnym" localSheetId="15">#REF!</definedName>
    <definedName name="Wynik_na_inwestycyjnym" localSheetId="16">#REF!</definedName>
    <definedName name="Wynik_na_inwestycyjnym">#REF!</definedName>
    <definedName name="Wynik_na_sprzedaży" localSheetId="1">#REF!</definedName>
    <definedName name="Wynik_na_sprzedaży" localSheetId="3">#REF!</definedName>
    <definedName name="Wynik_na_sprzedaży" localSheetId="9">#REF!</definedName>
    <definedName name="Wynik_na_sprzedaży" localSheetId="15">#REF!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6">#N/A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hidden="1">{"'BZ SA P&amp;l (fORECAST)'!$A$1:$BR$26"}</definedName>
    <definedName name="Z_03E45F7C_841D_437F_8D80_EF29F00E2CA3_.wvu.Cols" localSheetId="12" hidden="1">'Aktywa i zobow. fin. do obrotu'!$M:$P</definedName>
    <definedName name="Z_03E45F7C_841D_437F_8D80_EF29F00E2CA3_.wvu.PrintArea" localSheetId="1" hidden="1">BS!$A$1:$P$50</definedName>
    <definedName name="Z_125C78BA_D867_47D1_A11F_3136D301DF29_.wvu.PrintArea" localSheetId="1" hidden="1">BS!$C$1:$D$50</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2" hidden="1">'Aktywa i zobow. fin. do obrotu'!$M:$P</definedName>
    <definedName name="Z_12F8D032_8143_430B_8DFF_852E8796C402_.wvu.PrintArea" localSheetId="1" hidden="1">BS!$A$1:$P$50</definedName>
    <definedName name="Z_1DA1E639_C769_4176_9561_FF9CB01F8119_.wvu.Cols" localSheetId="3" hidden="1">'Przychody prowizyjne'!#REF!</definedName>
    <definedName name="Z_25FAB884_5E17_4008_8139_33D910C7DEFE_.wvu.PrintArea" localSheetId="1" hidden="1">BS!$A$1:$P$50</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1" hidden="1">'Należn. i zob. od banków'!$L:$R</definedName>
    <definedName name="Z_57267270_6A97_4850_9DB6_FE6B399379AA_.wvu.Cols" localSheetId="3" hidden="1">'Przychody prowizyjne'!$C:$I</definedName>
    <definedName name="Z_6587DC74_DEB6_4452_A434_417A9595CDDC_.wvu.Cols" localSheetId="0" hidden="1">'P&amp;L'!$D:$D</definedName>
    <definedName name="Z_6587DC74_DEB6_4452_A434_417A9595CDDC_.wvu.Rows" localSheetId="1" hidden="1">BS!#REF!</definedName>
    <definedName name="Z_6587DC74_DEB6_4452_A434_417A9595CDDC_.wvu.Rows" localSheetId="0" hidden="1">'P&amp;L'!#REF!</definedName>
    <definedName name="Z_687A4863_1825_4D63_B732_E76682E6DE4F_.wvu.Cols" localSheetId="12" hidden="1">'Aktywa i zobow. fin. do obrotu'!$M:$P</definedName>
    <definedName name="Z_687A4863_1825_4D63_B732_E76682E6DE4F_.wvu.Cols" localSheetId="1" hidden="1">BS!$S:$S</definedName>
    <definedName name="Z_687A4863_1825_4D63_B732_E76682E6DE4F_.wvu.Cols" localSheetId="14" hidden="1">'Pozostałe koszty operacyjne'!$B:$N</definedName>
    <definedName name="Z_687A4863_1825_4D63_B732_E76682E6DE4F_.wvu.PrintArea" localSheetId="1" hidden="1">BS!$A$1:$P$50</definedName>
    <definedName name="Z_6FC4F419_D6A7_4464_B173_C159EEEB0972_.wvu.Cols" localSheetId="4" hidden="1">'Koszty działania razem'!#REF!</definedName>
    <definedName name="Z_6FC4F419_D6A7_4464_B173_C159EEEB0972_.wvu.PrintArea" localSheetId="4" hidden="1">'Koszty działania razem'!$B$1:$B$34</definedName>
    <definedName name="Z_6FC4F419_D6A7_4464_B173_C159EEEB0972_.wvu.Rows" localSheetId="4" hidden="1">'Koszty działania razem'!#REF!</definedName>
    <definedName name="Z_8141A707_CDB7_4A89_B298_05004AFA9E8D_.wvu.PrintArea" localSheetId="3" hidden="1">'Przychody prowizyjne'!$B$2:$B$53</definedName>
    <definedName name="Z_899D69CD_4B7E_42BC_9944_5BD922EB798C_.wvu.Cols" localSheetId="3" hidden="1">'Przychody prowizyjne'!$C:$K</definedName>
    <definedName name="Z_899D69CD_4B7E_42BC_9944_5BD922EB798C_.wvu.PrintArea" localSheetId="1" hidden="1">BS!$A$1:$P$50</definedName>
    <definedName name="Z_899D69CD_4B7E_42BC_9944_5BD922EB798C_.wvu.Rows" localSheetId="7" hidden="1">'Należności od klientów'!$8:$8</definedName>
    <definedName name="Z_8DA78CF1_615A_4626_9893_6751995631A4_.wvu.Cols" localSheetId="12" hidden="1">'Aktywa i zobow. fin. do obrotu'!$M:$P</definedName>
    <definedName name="Z_8DA78CF1_615A_4626_9893_6751995631A4_.wvu.PrintArea" localSheetId="1" hidden="1">BS!$A$1:$P$50</definedName>
    <definedName name="Z_9788B417_CC07_4FDA_845B_D10161BBB5F4_.wvu.Rows" localSheetId="18" hidden="1">'Wybrane dane niefinansowe '!#REF!,'Wybrane dane niefinansowe '!#REF!</definedName>
    <definedName name="Z_9AF4A83C_CF57_4B40_8A74_6A0EA6C2FE5C_.wvu.Cols" localSheetId="12" hidden="1">'Aktywa i zobow. fin. do obrotu'!$D:$N,'Aktywa i zobow. fin. do obrotu'!$P:$P</definedName>
    <definedName name="Z_9AF4A83C_CF57_4B40_8A74_6A0EA6C2FE5C_.wvu.Cols" localSheetId="1" hidden="1">BS!$D:$O</definedName>
    <definedName name="Z_9AF4A83C_CF57_4B40_8A74_6A0EA6C2FE5C_.wvu.Cols" localSheetId="8" hidden="1">'Inwestycyjne aktywa finansowe'!$C:$O</definedName>
    <definedName name="Z_9AF4A83C_CF57_4B40_8A74_6A0EA6C2FE5C_.wvu.Cols" localSheetId="0" hidden="1">'P&amp;L'!$C:$J</definedName>
    <definedName name="Z_9AF4A83C_CF57_4B40_8A74_6A0EA6C2FE5C_.wvu.Cols" localSheetId="5" hidden="1">'Wynik handlowy'!$C:$F</definedName>
    <definedName name="Z_9AF4A83C_CF57_4B40_8A74_6A0EA6C2FE5C_.wvu.Cols" localSheetId="6" hidden="1">'Wynik inwestycyjny'!$C:$N</definedName>
    <definedName name="Z_9AF4A83C_CF57_4B40_8A74_6A0EA6C2FE5C_.wvu.PrintArea" localSheetId="1" hidden="1">BS!$A$1:$P$50</definedName>
    <definedName name="Z_A" localSheetId="1">BS!Z_A</definedName>
    <definedName name="Z_A" localSheetId="0">#N/A</definedName>
    <definedName name="Z_A" localSheetId="3">'Przychody prowizyjne'!Z_A</definedName>
    <definedName name="Z_A" localSheetId="16">#N/A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BS!$C$1:$D$50</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BS!$23:$23,BS!#REF!,BS!#REF!</definedName>
    <definedName name="Z_ED54A16F_4B72_4859_9335_463F05020B50_.wvu.PrintArea" localSheetId="1" hidden="1">BS!$C$1:$D$50</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1" hidden="1">#REF!</definedName>
    <definedName name="Z_FA69919D_DCBB_46D3_BC60_A39B8788200A_.wvu.Cols" localSheetId="3" hidden="1">#REF!</definedName>
    <definedName name="Z_FA69919D_DCBB_46D3_BC60_A39B8788200A_.wvu.Cols" localSheetId="9" hidden="1">#REF!</definedName>
    <definedName name="Z_FA69919D_DCBB_46D3_BC60_A39B8788200A_.wvu.Cols" localSheetId="15" hidden="1">#REF!</definedName>
    <definedName name="Z_FA69919D_DCBB_46D3_BC60_A39B8788200A_.wvu.Cols" hidden="1">#REF!</definedName>
    <definedName name="Zabezpieczające_pochodne" localSheetId="1">'[69]noty bilans 2'!#REF!</definedName>
    <definedName name="Zabezpieczające_pochodne" localSheetId="4">'[69]noty bilans 2'!#REF!</definedName>
    <definedName name="Zabezpieczające_pochodne" localSheetId="3">'[69]noty bilans 2'!#REF!</definedName>
    <definedName name="Zabezpieczające_pochodne" localSheetId="9">'[69]noty bilans 2'!#REF!</definedName>
    <definedName name="Zabezpieczające_pochodne" localSheetId="15">'[69]noty bilans 2'!#REF!</definedName>
    <definedName name="Zabezpieczające_pochodne" localSheetId="16">[18]podatek!#REF!</definedName>
    <definedName name="Zabezpieczające_pochodne">'[69]noty bilans 2'!#REF!</definedName>
    <definedName name="Zabezpieczające_pochodne_instrumenty_finansowe" localSheetId="1">#REF!</definedName>
    <definedName name="Zabezpieczające_pochodne_instrumenty_finansowe" localSheetId="3">#REF!</definedName>
    <definedName name="Zabezpieczające_pochodne_instrumenty_finansowe" localSheetId="9">#REF!</definedName>
    <definedName name="Zabezpieczające_pochodne_instrumenty_finansowe" localSheetId="15">#REF!</definedName>
    <definedName name="Zabezpieczające_pochodne_instrumenty_finansowe">#REF!</definedName>
    <definedName name="Zadanie_inwestycyjne" localSheetId="1">#REF!</definedName>
    <definedName name="Zadanie_inwestycyjne" localSheetId="3">#REF!</definedName>
    <definedName name="Zadanie_inwestycyjne" localSheetId="9">#REF!</definedName>
    <definedName name="Zadanie_inwestycyjne" localSheetId="15">#REF!</definedName>
    <definedName name="Zadanie_inwestycyjne">#REF!</definedName>
    <definedName name="Zmiana_stanu_inwestycji_utrzymywanych_do_terminu_zapadalności" localSheetId="1">#REF!</definedName>
    <definedName name="Zmiana_stanu_inwestycji_utrzymywanych_do_terminu_zapadalności" localSheetId="3">#REF!</definedName>
    <definedName name="Zmiana_stanu_inwestycji_utrzymywanych_do_terminu_zapadalności" localSheetId="9">#REF!</definedName>
    <definedName name="Zmiana_stanu_inwestycji_utrzymywanych_do_terminu_zapadalności" localSheetId="15">#REF!</definedName>
    <definedName name="Zmiana_stanu_inwestycji_utrzymywanych_do_terminu_zapadalności" localSheetId="16">#REF!</definedName>
    <definedName name="Zmiana_stanu_inwestycji_utrzymywanych_do_terminu_zapadalności">#REF!</definedName>
    <definedName name="Zmiana_stanu_inwestycyjnych_07" localSheetId="1">#REF!</definedName>
    <definedName name="Zmiana_stanu_inwestycyjnych_07" localSheetId="3">#REF!</definedName>
    <definedName name="Zmiana_stanu_inwestycyjnych_07" localSheetId="9">#REF!</definedName>
    <definedName name="Zmiana_stanu_inwestycyjnych_07" localSheetId="15">#REF!</definedName>
    <definedName name="Zmiana_stanu_inwestycyjnych_07" localSheetId="16">#REF!</definedName>
    <definedName name="Zmiana_stanu_inwestycyjnych_07">#REF!</definedName>
    <definedName name="Zmiana_stanu_inwestycyjnych_08" localSheetId="1">#REF!</definedName>
    <definedName name="Zmiana_stanu_inwestycyjnych_08" localSheetId="3">#REF!</definedName>
    <definedName name="Zmiana_stanu_inwestycyjnych_08" localSheetId="9">#REF!</definedName>
    <definedName name="Zmiana_stanu_inwestycyjnych_08" localSheetId="15">#REF!</definedName>
    <definedName name="Zmiana_stanu_inwestycyjnych_08" localSheetId="16">#REF!</definedName>
    <definedName name="Zmiana_stanu_inwestycyjnych_08">#REF!</definedName>
    <definedName name="Zmiana_stanu_inwestycyjnych_aktywów_finansowych" localSheetId="1">#REF!</definedName>
    <definedName name="Zmiana_stanu_inwestycyjnych_aktywów_finansowych" localSheetId="3">#REF!</definedName>
    <definedName name="Zmiana_stanu_inwestycyjnych_aktywów_finansowych" localSheetId="9">#REF!</definedName>
    <definedName name="Zmiana_stanu_inwestycyjnych_aktywów_finansowych" localSheetId="15">#REF!</definedName>
    <definedName name="Zmiana_stanu_inwestycyjnych_aktywów_finansowych">#REF!</definedName>
    <definedName name="Zmiana_stanu_rezerw" localSheetId="1">#REF!</definedName>
    <definedName name="Zmiana_stanu_rezerw" localSheetId="3">#REF!</definedName>
    <definedName name="Zmiana_stanu_rezerw" localSheetId="9">#REF!</definedName>
    <definedName name="Zmiana_stanu_rezerw" localSheetId="15">#REF!</definedName>
    <definedName name="Zmiana_stanu_rezerw" localSheetId="16">#REF!</definedName>
    <definedName name="Zmiana_stanu_rezerw">#REF!</definedName>
    <definedName name="Zmianawplanie" localSheetId="1">#REF!</definedName>
    <definedName name="Zmianawplanie" localSheetId="3">#REF!</definedName>
    <definedName name="Zmianawplanie" localSheetId="9">#REF!</definedName>
    <definedName name="Zmianawplanie" localSheetId="15">#REF!</definedName>
    <definedName name="Zmianawplanie" localSheetId="16">#REF!</definedName>
    <definedName name="Zmianawplanie">#REF!</definedName>
    <definedName name="zmienna" localSheetId="1">#REF!</definedName>
    <definedName name="zmienna" localSheetId="3">#REF!</definedName>
    <definedName name="zmienna" localSheetId="9">#REF!</definedName>
    <definedName name="zmienna" localSheetId="15">#REF!</definedName>
    <definedName name="zmienna" localSheetId="16">#REF!</definedName>
    <definedName name="zmienna">#REF!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9">'[79]TW-pozabilans'!#REF!</definedName>
    <definedName name="zobow.warunkowe2004" localSheetId="15">'[79]TW-pozabilans'!#REF!</definedName>
    <definedName name="zobow.warunkowe2004" localSheetId="16">#REF!</definedName>
    <definedName name="zobow.warunkowe2004">'[79]TW-pozabilans'!#REF!</definedName>
    <definedName name="Zobowiązania_warunkowe_udzielone_i_otrzymane" localSheetId="1">#REF!</definedName>
    <definedName name="Zobowiązania_warunkowe_udzielone_i_otrzymane" localSheetId="3">#REF!</definedName>
    <definedName name="Zobowiązania_warunkowe_udzielone_i_otrzymane" localSheetId="9">#REF!</definedName>
    <definedName name="Zobowiązania_warunkowe_udzielone_i_otrzymane" localSheetId="15">#REF!</definedName>
    <definedName name="Zobowiązania_warunkowe_udzielone_i_otrzymane">#REF!</definedName>
    <definedName name="Zobowiązania_wobec_banków" localSheetId="1">#REF!</definedName>
    <definedName name="Zobowiązania_wobec_banków" localSheetId="3">#REF!</definedName>
    <definedName name="Zobowiązania_wobec_banków" localSheetId="9">#REF!</definedName>
    <definedName name="Zobowiązania_wobec_banków" localSheetId="15">#REF!</definedName>
    <definedName name="Zobowiązania_wobec_banków" localSheetId="16">#REF!</definedName>
    <definedName name="Zobowiązania_wobec_banków">#REF!</definedName>
    <definedName name="Zobowiązania_wobec_banku_centralnego" localSheetId="1">#REF!</definedName>
    <definedName name="Zobowiązania_wobec_banku_centralnego" localSheetId="3">#REF!</definedName>
    <definedName name="Zobowiązania_wobec_banku_centralnego" localSheetId="9">#REF!</definedName>
    <definedName name="Zobowiązania_wobec_banku_centralnego" localSheetId="15">#REF!</definedName>
    <definedName name="Zobowiązania_wobec_banku_centralnego" localSheetId="16">#REF!</definedName>
    <definedName name="Zobowiązania_wobec_banku_centralnego">#REF!</definedName>
    <definedName name="Zobowiązania_wobec_klientów" localSheetId="1">#REF!</definedName>
    <definedName name="Zobowiązania_wobec_klientów" localSheetId="3">#REF!</definedName>
    <definedName name="Zobowiązania_wobec_klientów" localSheetId="9">#REF!</definedName>
    <definedName name="Zobowiązania_wobec_klientów" localSheetId="15">#REF!</definedName>
    <definedName name="Zobowiązania_wobec_klientów" localSheetId="16">#REF!</definedName>
    <definedName name="Zobowiązania_wobec_klientów">#REF!</definedName>
    <definedName name="zorba_konw" localSheetId="1">#REF!</definedName>
    <definedName name="zorba_konw" localSheetId="3">#REF!</definedName>
    <definedName name="zorba_konw" localSheetId="9">#REF!</definedName>
    <definedName name="zorba_konw" localSheetId="15">#REF!</definedName>
    <definedName name="zorba_konw">#REF!</definedName>
    <definedName name="Zwarunkowe" localSheetId="1">#REF!</definedName>
    <definedName name="Zwarunkowe" localSheetId="3">#REF!</definedName>
    <definedName name="Zwarunkowe" localSheetId="9">#REF!</definedName>
    <definedName name="Zwarunkowe" localSheetId="15">#REF!</definedName>
    <definedName name="Zwarunkowe">#REF!</definedName>
    <definedName name="Zysk_na_akcję" localSheetId="1">#REF!</definedName>
    <definedName name="Zysk_na_akcję" localSheetId="3">#REF!</definedName>
    <definedName name="Zysk_na_akcję" localSheetId="9">#REF!</definedName>
    <definedName name="Zysk_na_akcję" localSheetId="15">#REF!</definedName>
    <definedName name="Zysk_na_akcję" localSheetId="16">#REF!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hidden="1">{"'BZ SA P&amp;l (fORECAST)'!$A$1:$BR$26"}</definedName>
  </definedNames>
  <calcPr calcId="162913" fullPrecision="0"/>
  <customWorkbookViews>
    <customWorkbookView name="Stadler Dorota - Widok osobisty" guid="{9AF4A83C-CF57-4B40-8A74-6A0EA6C2FE5C}" mergeInterval="0" personalView="1" maximized="1" xWindow="1912" yWindow="-8" windowWidth="1696" windowHeight="1026" activeSheetId="1"/>
    <customWorkbookView name="Kosowska Bożena - Widok osobisty" guid="{25FAB884-5E17-4008-8139-33D910C7DEFE}" mergeInterval="0" personalView="1" maximized="1" xWindow="-8" yWindow="-8" windowWidth="1936" windowHeight="1176" tabRatio="655" activeSheetId="9"/>
    <customWorkbookView name="Patkowska Ewelina - Widok osobisty" guid="{EB23FC34-EB9F-4A12-8CA9-C3B8F6F151C1}" mergeInterval="0" personalView="1" xWindow="10" yWindow="326" windowWidth="916" windowHeight="428" activeSheetId="2"/>
    <customWorkbookView name="Dobosz Dorota - Widok osobisty" guid="{6587DC74-DEB6-4452-A434-417A9595CDDC}" mergeInterval="0" personalView="1" xWindow="9" yWindow="31" windowWidth="1662" windowHeight="343" activeSheetId="1"/>
    <customWorkbookView name="Kozłowska Agnieszka - Widok osobisty" guid="{52EFF634-6180-488B-AC31-853256997E5C}" mergeInterval="0" personalView="1" xWindow="52" yWindow="63" windowWidth="1662" windowHeight="411" activeSheetId="5"/>
    <customWorkbookView name="Cieciura Dorota - Widok osobisty" guid="{57267270-6A97-4850-9DB6-FE6B399379AA}" mergeInterval="0" personalView="1" maximized="1" xWindow="-9" yWindow="-9" windowWidth="1938" windowHeight="1048" activeSheetId="11"/>
    <customWorkbookView name="Chudyma Marta - Widok osobisty" guid="{899D69CD-4B7E-42BC-9944-5BD922EB798C}" mergeInterval="0" personalView="1" maximized="1" xWindow="-9" yWindow="-9" windowWidth="1938" windowHeight="1048" tabRatio="655" activeSheetId="2"/>
    <customWorkbookView name="Kozłowska Agnieszka B - Widok osobisty" guid="{687A4863-1825-4D63-B732-E76682E6DE4F}" mergeInterval="0" personalView="1" maximized="1" xWindow="2869" yWindow="-11" windowWidth="2902" windowHeight="1762" tabRatio="820" activeSheetId="14"/>
    <customWorkbookView name="Dziadczyk Marzena - Widok osobisty" guid="{8DA78CF1-615A-4626-9893-6751995631A4}" mergeInterval="0" personalView="1" xWindow="-1" yWindow="-1" windowWidth="960" windowHeight="1022" tabRatio="820" activeSheetId="3"/>
    <customWorkbookView name="Słaba Dorota - Widok osobisty" guid="{12F8D032-8143-430B-8DFF-852E8796C402}" mergeInterval="0" personalView="1" maximized="1" xWindow="-11" yWindow="-11" windowWidth="1942" windowHeight="1042" activeSheetId="19"/>
    <customWorkbookView name="Dowżycka Agnieszka - Widok osobisty" guid="{03E45F7C-841D-437F-8D80-EF29F00E2CA3}" mergeInterval="0" personalView="1" xWindow="156" yWindow="156" windowWidth="1076" windowHeight="698" tabRatio="820" activeSheetId="12"/>
  </customWorkbookViews>
</workbook>
</file>

<file path=xl/calcChain.xml><?xml version="1.0" encoding="utf-8"?>
<calcChain xmlns="http://schemas.openxmlformats.org/spreadsheetml/2006/main">
  <c r="S16" i="18" l="1"/>
  <c r="F17" i="19"/>
  <c r="K16" i="19"/>
  <c r="G16" i="19"/>
  <c r="F16" i="19"/>
  <c r="K15" i="19"/>
  <c r="K17" i="19" s="1"/>
  <c r="G15" i="19"/>
  <c r="G17" i="19" s="1"/>
  <c r="F15" i="19"/>
  <c r="R13" i="3" l="1"/>
  <c r="R24" i="3"/>
  <c r="R4" i="12" l="1"/>
  <c r="R6" i="12" s="1"/>
  <c r="R8" i="12"/>
  <c r="R12" i="12"/>
  <c r="R13" i="14"/>
  <c r="R27" i="3"/>
  <c r="R4" i="3"/>
  <c r="R22" i="3"/>
  <c r="R19" i="3"/>
  <c r="R11" i="3"/>
  <c r="R5" i="3"/>
  <c r="R6" i="3"/>
  <c r="R7" i="3"/>
  <c r="R8" i="3"/>
  <c r="R9" i="3"/>
  <c r="R10" i="3"/>
  <c r="R3" i="3" l="1"/>
  <c r="R2" i="3" s="1"/>
  <c r="R35" i="3" l="1"/>
  <c r="R9" i="5" l="1"/>
  <c r="R12" i="5"/>
  <c r="R31" i="5"/>
  <c r="R33" i="5"/>
  <c r="R10" i="6" l="1"/>
  <c r="R13" i="11" l="1"/>
  <c r="R7" i="11"/>
  <c r="R3" i="11"/>
  <c r="R17" i="11" l="1"/>
  <c r="R12" i="15"/>
  <c r="R64" i="4" l="1"/>
  <c r="R42" i="4"/>
  <c r="R50" i="4"/>
  <c r="R39" i="4"/>
  <c r="R59" i="4" s="1"/>
  <c r="R16" i="4"/>
  <c r="R43" i="4"/>
  <c r="R47" i="4"/>
  <c r="R58" i="4" s="1"/>
  <c r="R49" i="4"/>
  <c r="R37" i="4"/>
  <c r="R60" i="4" s="1"/>
  <c r="R48" i="4"/>
  <c r="R46" i="4"/>
  <c r="R44" i="4"/>
  <c r="R57" i="4" s="1"/>
  <c r="R40" i="4"/>
  <c r="R61" i="4" s="1"/>
  <c r="R38" i="4"/>
  <c r="R63" i="4" s="1"/>
  <c r="R36" i="4"/>
  <c r="R54" i="4" s="1"/>
  <c r="R31" i="4"/>
  <c r="R65" i="4" l="1"/>
  <c r="R33" i="4"/>
  <c r="R45" i="4"/>
  <c r="R56" i="4" s="1"/>
  <c r="R41" i="4"/>
  <c r="R62" i="4" s="1"/>
  <c r="R66" i="4" l="1"/>
  <c r="R51" i="4"/>
  <c r="S38" i="13" l="1"/>
  <c r="S27" i="13"/>
  <c r="S32" i="13" s="1"/>
  <c r="S21" i="13"/>
  <c r="S18" i="13"/>
  <c r="S26" i="13" s="1"/>
  <c r="S35" i="13" s="1"/>
  <c r="S12" i="13"/>
  <c r="S10" i="13"/>
  <c r="S8" i="13"/>
  <c r="S2" i="13"/>
  <c r="S15" i="9"/>
  <c r="S13" i="9"/>
  <c r="S10" i="9"/>
  <c r="S8" i="9"/>
  <c r="S5" i="9"/>
  <c r="R11" i="7"/>
  <c r="R8" i="7"/>
  <c r="S7" i="13" l="1"/>
  <c r="S6" i="13" s="1"/>
  <c r="S15" i="13" s="1"/>
  <c r="S3" i="9"/>
  <c r="S19" i="9" s="1"/>
  <c r="R12" i="7"/>
  <c r="R13" i="7" s="1"/>
  <c r="R18" i="2"/>
  <c r="R29" i="2"/>
  <c r="S39" i="13" l="1"/>
  <c r="S22" i="13"/>
  <c r="T12" i="2" l="1"/>
  <c r="S20" i="9" s="1"/>
  <c r="T6" i="2"/>
  <c r="T27" i="2"/>
  <c r="U27" i="2" s="1"/>
  <c r="T42" i="2"/>
  <c r="T49" i="2" s="1"/>
  <c r="T40" i="2"/>
  <c r="T50" i="2" l="1"/>
  <c r="Q16" i="11" l="1"/>
  <c r="Q10" i="6" l="1"/>
  <c r="Q13" i="14" l="1"/>
  <c r="Q12" i="15"/>
  <c r="Q13" i="11"/>
  <c r="Q7" i="11"/>
  <c r="Q3" i="11"/>
  <c r="Q17" i="11" l="1"/>
  <c r="N12" i="15" l="1"/>
  <c r="Q49" i="4" l="1"/>
  <c r="Q48" i="4"/>
  <c r="Q47" i="4"/>
  <c r="Q58" i="4" s="1"/>
  <c r="Q46" i="4"/>
  <c r="Q64" i="4" s="1"/>
  <c r="Q45" i="4"/>
  <c r="Q56" i="4" s="1"/>
  <c r="Q44" i="4"/>
  <c r="Q57" i="4" s="1"/>
  <c r="Q43" i="4"/>
  <c r="Q41" i="4"/>
  <c r="Q62" i="4" s="1"/>
  <c r="Q40" i="4"/>
  <c r="Q61" i="4" s="1"/>
  <c r="Q39" i="4"/>
  <c r="Q59" i="4" s="1"/>
  <c r="Q38" i="4"/>
  <c r="Q37" i="4"/>
  <c r="Q36" i="4"/>
  <c r="Q54" i="4" s="1"/>
  <c r="Q16" i="4"/>
  <c r="Q50" i="4" l="1"/>
  <c r="Q65" i="4" s="1"/>
  <c r="Q42" i="4"/>
  <c r="Q63" i="4"/>
  <c r="Q60" i="4"/>
  <c r="Q31" i="4"/>
  <c r="Q33" i="4" s="1"/>
  <c r="R38" i="13"/>
  <c r="R27" i="13"/>
  <c r="R32" i="13" s="1"/>
  <c r="R21" i="13"/>
  <c r="R18" i="13"/>
  <c r="R26" i="13" s="1"/>
  <c r="R35" i="13" s="1"/>
  <c r="R12" i="13"/>
  <c r="R10" i="13"/>
  <c r="R8" i="13"/>
  <c r="R2" i="13"/>
  <c r="R13" i="9"/>
  <c r="R12" i="9"/>
  <c r="R15" i="9"/>
  <c r="R10" i="9"/>
  <c r="R8" i="9"/>
  <c r="R5" i="9"/>
  <c r="Q51" i="4" l="1"/>
  <c r="Q66" i="4"/>
  <c r="R39" i="13"/>
  <c r="R7" i="13"/>
  <c r="R6" i="13" s="1"/>
  <c r="R15" i="13" s="1"/>
  <c r="R22" i="13" s="1"/>
  <c r="R3" i="9"/>
  <c r="R19" i="9" s="1"/>
  <c r="R20" i="9" s="1"/>
  <c r="Q33" i="5" l="1"/>
  <c r="Q31" i="5"/>
  <c r="Q12" i="5"/>
  <c r="Q9" i="5"/>
  <c r="Q12" i="12"/>
  <c r="Q8" i="12"/>
  <c r="Q4" i="12"/>
  <c r="Q6" i="12" s="1"/>
  <c r="Q27" i="3"/>
  <c r="Q22" i="3"/>
  <c r="Q19" i="3"/>
  <c r="Q11" i="3"/>
  <c r="Q10" i="3"/>
  <c r="Q9" i="3"/>
  <c r="Q8" i="3"/>
  <c r="Q7" i="3"/>
  <c r="Q6" i="3"/>
  <c r="Q5" i="3"/>
  <c r="Q4" i="3"/>
  <c r="Q3" i="3"/>
  <c r="Q2" i="3" s="1"/>
  <c r="Q35" i="3" s="1"/>
  <c r="Q11" i="7"/>
  <c r="Q8" i="7"/>
  <c r="Q12" i="7" l="1"/>
  <c r="Q13" i="7" s="1"/>
  <c r="S27" i="2"/>
  <c r="G17" i="2"/>
  <c r="F17" i="2"/>
  <c r="E17" i="2"/>
  <c r="D17" i="2"/>
  <c r="S40" i="2"/>
  <c r="S42" i="2"/>
  <c r="S49" i="2" s="1"/>
  <c r="S50" i="2" l="1"/>
  <c r="P10" i="6" l="1"/>
  <c r="P33" i="5" l="1"/>
  <c r="Q10" i="13"/>
  <c r="Q8" i="13"/>
  <c r="Q21" i="13"/>
  <c r="Q18" i="13"/>
  <c r="Q26" i="13" s="1"/>
  <c r="Q35" i="13" s="1"/>
  <c r="Q12" i="13"/>
  <c r="Q10" i="9"/>
  <c r="Q8" i="9"/>
  <c r="P11" i="7" l="1"/>
  <c r="P8" i="7"/>
  <c r="P12" i="7" s="1"/>
  <c r="P13" i="7" s="1"/>
  <c r="Q38" i="13"/>
  <c r="Q27" i="13"/>
  <c r="Q32" i="13" s="1"/>
  <c r="Q7" i="13"/>
  <c r="Q6" i="13" s="1"/>
  <c r="Q2" i="13"/>
  <c r="Q15" i="9"/>
  <c r="Q5" i="9"/>
  <c r="Q3" i="9" s="1"/>
  <c r="P12" i="12"/>
  <c r="P4" i="12"/>
  <c r="P6" i="12" s="1"/>
  <c r="P8" i="12"/>
  <c r="P31" i="5"/>
  <c r="P12" i="5"/>
  <c r="P9" i="5"/>
  <c r="P3" i="3"/>
  <c r="P4" i="3"/>
  <c r="P5" i="3"/>
  <c r="P6" i="3"/>
  <c r="P7" i="3"/>
  <c r="P8" i="3"/>
  <c r="P9" i="3"/>
  <c r="P10" i="3"/>
  <c r="Q19" i="9" l="1"/>
  <c r="Q20" i="9" s="1"/>
  <c r="Q15" i="13"/>
  <c r="Q22" i="13" s="1"/>
  <c r="Q39" i="13"/>
  <c r="P27" i="3"/>
  <c r="P22" i="3"/>
  <c r="P19" i="3"/>
  <c r="P11" i="3"/>
  <c r="P2" i="3"/>
  <c r="P35" i="3" l="1"/>
  <c r="P12" i="15" l="1"/>
  <c r="P13" i="14" l="1"/>
  <c r="O13" i="11"/>
  <c r="P13" i="11"/>
  <c r="O7" i="11"/>
  <c r="P7" i="11"/>
  <c r="O3" i="11"/>
  <c r="P3" i="11"/>
  <c r="P49" i="4"/>
  <c r="P48" i="4"/>
  <c r="P47" i="4"/>
  <c r="P46" i="4"/>
  <c r="P45" i="4"/>
  <c r="P44" i="4"/>
  <c r="P43" i="4"/>
  <c r="P42" i="4"/>
  <c r="P41" i="4"/>
  <c r="P40" i="4"/>
  <c r="P39" i="4"/>
  <c r="P38" i="4"/>
  <c r="P37" i="4"/>
  <c r="O17" i="11" l="1"/>
  <c r="P17" i="11"/>
  <c r="P30" i="4" l="1"/>
  <c r="P50" i="4" s="1"/>
  <c r="P51" i="4" s="1"/>
  <c r="P64" i="4"/>
  <c r="P63" i="4"/>
  <c r="P62" i="4"/>
  <c r="P61" i="4"/>
  <c r="P60" i="4"/>
  <c r="P59" i="4"/>
  <c r="P58" i="4"/>
  <c r="P57" i="4"/>
  <c r="P56" i="4"/>
  <c r="P36" i="4"/>
  <c r="P54" i="4" s="1"/>
  <c r="P31" i="4"/>
  <c r="P16" i="4"/>
  <c r="P65" i="4" l="1"/>
  <c r="P66" i="4" s="1"/>
  <c r="P33" i="4"/>
  <c r="K11" i="15" l="1"/>
  <c r="O10" i="6" l="1"/>
  <c r="O12" i="15" l="1"/>
  <c r="O13" i="14" l="1"/>
  <c r="O17" i="3" l="1"/>
  <c r="O15" i="3"/>
  <c r="O13" i="3"/>
  <c r="O29" i="3"/>
  <c r="O28" i="3"/>
  <c r="O24" i="3" l="1"/>
  <c r="O4" i="3" s="1"/>
  <c r="O12" i="12" l="1"/>
  <c r="O8" i="12"/>
  <c r="O2" i="12"/>
  <c r="O4" i="12" s="1"/>
  <c r="O6" i="12" s="1"/>
  <c r="O35" i="5"/>
  <c r="O33" i="5" s="1"/>
  <c r="O28" i="5"/>
  <c r="O31" i="5" s="1"/>
  <c r="O12" i="5"/>
  <c r="O9" i="5"/>
  <c r="O5" i="3" l="1"/>
  <c r="O22" i="3"/>
  <c r="O7" i="3"/>
  <c r="O8" i="3"/>
  <c r="O9" i="3"/>
  <c r="O10" i="3"/>
  <c r="O11" i="3"/>
  <c r="O27" i="3" l="1"/>
  <c r="O6" i="3"/>
  <c r="O19" i="3"/>
  <c r="O3" i="3"/>
  <c r="O2" i="3" s="1"/>
  <c r="O35" i="3" l="1"/>
  <c r="H10" i="6" l="1"/>
  <c r="I10" i="6"/>
  <c r="J10" i="6"/>
  <c r="K10" i="6"/>
  <c r="L10" i="6"/>
  <c r="M10" i="6"/>
  <c r="N10" i="6"/>
  <c r="C7" i="11" l="1"/>
  <c r="D7" i="11"/>
  <c r="E7" i="11"/>
  <c r="F7" i="11"/>
  <c r="G7" i="11"/>
  <c r="H7" i="11"/>
  <c r="I7" i="11"/>
  <c r="J7" i="11"/>
  <c r="K7" i="11"/>
  <c r="L7" i="11"/>
  <c r="M7" i="11"/>
  <c r="N7" i="11"/>
  <c r="C13" i="11"/>
  <c r="D13" i="11"/>
  <c r="E13" i="11"/>
  <c r="F13" i="11"/>
  <c r="G13" i="11"/>
  <c r="H13" i="11"/>
  <c r="I13" i="11"/>
  <c r="J13" i="11"/>
  <c r="K13" i="11"/>
  <c r="L13" i="11"/>
  <c r="M13" i="11"/>
  <c r="N13" i="11"/>
  <c r="O56" i="4"/>
  <c r="O57" i="4"/>
  <c r="O58" i="4"/>
  <c r="O59" i="4"/>
  <c r="O60" i="4"/>
  <c r="O61" i="4"/>
  <c r="O62" i="4"/>
  <c r="O63" i="4"/>
  <c r="O64" i="4"/>
  <c r="O65" i="4"/>
  <c r="O30" i="4"/>
  <c r="O51" i="4" l="1"/>
  <c r="O36" i="4"/>
  <c r="O54" i="4" s="1"/>
  <c r="O31" i="4"/>
  <c r="O16" i="4"/>
  <c r="O66" i="4" l="1"/>
  <c r="O33" i="4"/>
  <c r="P38" i="13" l="1"/>
  <c r="P27" i="13"/>
  <c r="P32" i="13" s="1"/>
  <c r="P21" i="13"/>
  <c r="P18" i="13"/>
  <c r="P26" i="13" s="1"/>
  <c r="P35" i="13" s="1"/>
  <c r="P12" i="13"/>
  <c r="P10" i="13"/>
  <c r="P8" i="13"/>
  <c r="P2" i="13"/>
  <c r="P15" i="9"/>
  <c r="P10" i="9"/>
  <c r="P8" i="9"/>
  <c r="P5" i="9"/>
  <c r="P7" i="13" l="1"/>
  <c r="P6" i="13" s="1"/>
  <c r="P15" i="13" s="1"/>
  <c r="P3" i="9"/>
  <c r="P19" i="9" s="1"/>
  <c r="O11" i="7" l="1"/>
  <c r="O8" i="7"/>
  <c r="O12" i="7" l="1"/>
  <c r="P39" i="13" l="1"/>
  <c r="P20" i="9"/>
  <c r="P22" i="13"/>
  <c r="O13" i="7" l="1"/>
  <c r="C2" i="3" l="1"/>
  <c r="D2" i="3"/>
  <c r="E2" i="3"/>
  <c r="F2" i="3"/>
  <c r="H6" i="3"/>
  <c r="I6" i="3"/>
  <c r="J6" i="3"/>
  <c r="K6" i="3"/>
  <c r="L6" i="3"/>
  <c r="M6" i="3"/>
  <c r="N6" i="3"/>
  <c r="G6" i="3"/>
  <c r="H7" i="3"/>
  <c r="I7" i="3"/>
  <c r="J7" i="3"/>
  <c r="K7" i="3"/>
  <c r="L7" i="3"/>
  <c r="M7" i="3"/>
  <c r="N7" i="3"/>
  <c r="G7" i="3"/>
  <c r="F10" i="9" l="1"/>
  <c r="E31" i="13" l="1"/>
  <c r="C31" i="13"/>
  <c r="D31" i="13"/>
  <c r="F31" i="13"/>
  <c r="G31" i="13"/>
  <c r="H31" i="13"/>
  <c r="I31" i="13"/>
  <c r="J31" i="13"/>
  <c r="K31" i="13"/>
  <c r="L31" i="13"/>
  <c r="M31" i="13"/>
  <c r="G15" i="9" l="1"/>
  <c r="G8" i="9"/>
  <c r="G5" i="9"/>
  <c r="G10" i="9"/>
  <c r="G21" i="13"/>
  <c r="G12" i="13"/>
  <c r="G10" i="13"/>
  <c r="G8" i="13"/>
  <c r="G2" i="13"/>
  <c r="G38" i="13"/>
  <c r="G27" i="13"/>
  <c r="G7" i="13" l="1"/>
  <c r="G6" i="13" s="1"/>
  <c r="G15" i="13" s="1"/>
  <c r="G3" i="9"/>
  <c r="G19" i="9" s="1"/>
  <c r="G20" i="9" s="1"/>
  <c r="G32" i="13"/>
  <c r="G39" i="13" s="1"/>
  <c r="G21" i="9" l="1"/>
  <c r="N3" i="11" l="1"/>
  <c r="N17" i="11" s="1"/>
  <c r="N13" i="14" l="1"/>
  <c r="M10" i="3" l="1"/>
  <c r="L10" i="3"/>
  <c r="K10" i="3"/>
  <c r="J10" i="3"/>
  <c r="I10" i="3"/>
  <c r="H10" i="3"/>
  <c r="G10" i="3"/>
  <c r="M9" i="3"/>
  <c r="L9" i="3"/>
  <c r="K9" i="3"/>
  <c r="J9" i="3"/>
  <c r="I9" i="3"/>
  <c r="H9" i="3"/>
  <c r="G9" i="3"/>
  <c r="M8" i="3"/>
  <c r="L8" i="3"/>
  <c r="K8" i="3"/>
  <c r="J8" i="3"/>
  <c r="I8" i="3"/>
  <c r="H8" i="3"/>
  <c r="G8" i="3"/>
  <c r="M5" i="3"/>
  <c r="L5" i="3"/>
  <c r="K5" i="3"/>
  <c r="J5" i="3"/>
  <c r="I5" i="3"/>
  <c r="H5" i="3"/>
  <c r="G5" i="3"/>
  <c r="M4" i="3"/>
  <c r="L4" i="3"/>
  <c r="K4" i="3"/>
  <c r="J4" i="3"/>
  <c r="I4" i="3"/>
  <c r="H4" i="3"/>
  <c r="G4" i="3"/>
  <c r="M3" i="3"/>
  <c r="L3" i="3"/>
  <c r="K3" i="3"/>
  <c r="J3" i="3"/>
  <c r="I3" i="3"/>
  <c r="H3" i="3"/>
  <c r="G3" i="3"/>
  <c r="N5" i="3"/>
  <c r="N10" i="3"/>
  <c r="N9" i="3"/>
  <c r="N8" i="3"/>
  <c r="N4" i="3"/>
  <c r="N3" i="3"/>
  <c r="J2" i="3" l="1"/>
  <c r="G2" i="3"/>
  <c r="K2" i="3"/>
  <c r="H2" i="3"/>
  <c r="L2" i="3"/>
  <c r="N2" i="3"/>
  <c r="I2" i="3"/>
  <c r="M2" i="3"/>
  <c r="N12" i="12" l="1"/>
  <c r="N4" i="12"/>
  <c r="N6" i="12" s="1"/>
  <c r="N8" i="12"/>
  <c r="O38" i="13"/>
  <c r="O27" i="13"/>
  <c r="O32" i="13" s="1"/>
  <c r="O21" i="13"/>
  <c r="O18" i="13"/>
  <c r="O26" i="13" s="1"/>
  <c r="O35" i="13" s="1"/>
  <c r="O12" i="13"/>
  <c r="O10" i="13"/>
  <c r="O8" i="13"/>
  <c r="O2" i="13"/>
  <c r="O15" i="9"/>
  <c r="O10" i="9"/>
  <c r="O8" i="9"/>
  <c r="O5" i="9"/>
  <c r="N12" i="5"/>
  <c r="N9" i="5"/>
  <c r="N11" i="3"/>
  <c r="N19" i="3"/>
  <c r="N22" i="3"/>
  <c r="O3" i="9" l="1"/>
  <c r="O39" i="13"/>
  <c r="O7" i="13"/>
  <c r="O6" i="13" s="1"/>
  <c r="O15" i="13" s="1"/>
  <c r="O22" i="13" s="1"/>
  <c r="N27" i="3"/>
  <c r="N35" i="3" s="1"/>
  <c r="N33" i="5"/>
  <c r="N31" i="5"/>
  <c r="N11" i="7"/>
  <c r="N8" i="7"/>
  <c r="N12" i="7" s="1"/>
  <c r="O19" i="9" l="1"/>
  <c r="O20" i="9" s="1"/>
  <c r="M63" i="4"/>
  <c r="N56" i="4"/>
  <c r="M56" i="4"/>
  <c r="M57" i="4"/>
  <c r="N57" i="4"/>
  <c r="M58" i="4"/>
  <c r="N58" i="4"/>
  <c r="M59" i="4"/>
  <c r="N59" i="4"/>
  <c r="M60" i="4"/>
  <c r="N60" i="4"/>
  <c r="M61" i="4"/>
  <c r="N61" i="4"/>
  <c r="M62" i="4"/>
  <c r="N62" i="4"/>
  <c r="N63" i="4"/>
  <c r="M64" i="4"/>
  <c r="N64" i="4"/>
  <c r="M65" i="4"/>
  <c r="N65" i="4"/>
  <c r="N36" i="4" l="1"/>
  <c r="N54" i="4" s="1"/>
  <c r="N51" i="4"/>
  <c r="N66" i="4"/>
  <c r="N31" i="4"/>
  <c r="N16" i="4" l="1"/>
  <c r="N33" i="4" s="1"/>
  <c r="M12" i="12" l="1"/>
  <c r="M8" i="12"/>
  <c r="M4" i="12"/>
  <c r="M6" i="12" s="1"/>
  <c r="M27" i="3" l="1"/>
  <c r="M22" i="3"/>
  <c r="M19" i="3"/>
  <c r="M11" i="3"/>
  <c r="M35" i="3"/>
  <c r="M12" i="5" l="1"/>
  <c r="M33" i="5"/>
  <c r="M31" i="5"/>
  <c r="M9" i="5"/>
  <c r="M11" i="7" l="1"/>
  <c r="M8" i="7"/>
  <c r="M12" i="7" l="1"/>
  <c r="M13" i="7" s="1"/>
  <c r="N15" i="9"/>
  <c r="N10" i="9"/>
  <c r="N8" i="9"/>
  <c r="N5" i="9"/>
  <c r="N3" i="9" l="1"/>
  <c r="N19" i="9" s="1"/>
  <c r="L50" i="4"/>
  <c r="L49" i="4"/>
  <c r="L48" i="4"/>
  <c r="L47" i="4"/>
  <c r="L58" i="4" s="1"/>
  <c r="L46" i="4"/>
  <c r="L64" i="4" s="1"/>
  <c r="L45" i="4"/>
  <c r="L56" i="4" s="1"/>
  <c r="L44" i="4"/>
  <c r="L57" i="4" s="1"/>
  <c r="L43" i="4"/>
  <c r="L42" i="4"/>
  <c r="L41" i="4"/>
  <c r="L62" i="4" s="1"/>
  <c r="L40" i="4"/>
  <c r="L61" i="4" s="1"/>
  <c r="L39" i="4"/>
  <c r="L59" i="4" s="1"/>
  <c r="L38" i="4"/>
  <c r="L37" i="4"/>
  <c r="L60" i="4" s="1"/>
  <c r="L31" i="4"/>
  <c r="L63" i="4" l="1"/>
  <c r="N20" i="9"/>
  <c r="L65" i="4"/>
  <c r="L51" i="4"/>
  <c r="L66" i="4" l="1"/>
  <c r="M31" i="4"/>
  <c r="L16" i="4" l="1"/>
  <c r="L33" i="4" s="1"/>
  <c r="M12" i="15"/>
  <c r="M13" i="14"/>
  <c r="D13" i="14"/>
  <c r="E13" i="14"/>
  <c r="F13" i="14"/>
  <c r="G13" i="14"/>
  <c r="H13" i="14"/>
  <c r="I13" i="14"/>
  <c r="J13" i="14"/>
  <c r="K13" i="14"/>
  <c r="L13" i="14"/>
  <c r="M51" i="4" l="1"/>
  <c r="M16" i="4"/>
  <c r="M33" i="4" s="1"/>
  <c r="M3" i="11"/>
  <c r="M66" i="4" l="1"/>
  <c r="M17" i="11"/>
  <c r="N38" i="13" l="1"/>
  <c r="N27" i="13"/>
  <c r="N32" i="13" s="1"/>
  <c r="N2" i="13"/>
  <c r="N8" i="13"/>
  <c r="N10" i="13"/>
  <c r="N12" i="13"/>
  <c r="N18" i="13"/>
  <c r="N26" i="13" s="1"/>
  <c r="N35" i="13" s="1"/>
  <c r="N21" i="13"/>
  <c r="D10" i="13"/>
  <c r="E10" i="13"/>
  <c r="F10" i="13"/>
  <c r="H10" i="13"/>
  <c r="I10" i="13"/>
  <c r="J10" i="13"/>
  <c r="K10" i="13"/>
  <c r="L10" i="13"/>
  <c r="M10" i="13"/>
  <c r="C10" i="13"/>
  <c r="N39" i="13" l="1"/>
  <c r="N7" i="13"/>
  <c r="N6" i="13" s="1"/>
  <c r="N15" i="13" s="1"/>
  <c r="N22" i="13" s="1"/>
  <c r="G37" i="7" l="1"/>
  <c r="G38" i="7"/>
  <c r="K30" i="4" l="1"/>
  <c r="G30" i="4"/>
  <c r="E30" i="4"/>
  <c r="D30" i="4"/>
  <c r="C30" i="4"/>
  <c r="D31" i="4" l="1"/>
  <c r="E31" i="4"/>
  <c r="G31" i="4"/>
  <c r="K31" i="4"/>
  <c r="H20" i="4"/>
  <c r="H30" i="4" s="1"/>
  <c r="D39" i="4"/>
  <c r="D59" i="4" s="1"/>
  <c r="E39" i="4"/>
  <c r="E59" i="4" s="1"/>
  <c r="G39" i="4"/>
  <c r="G59" i="4" s="1"/>
  <c r="K39" i="4"/>
  <c r="K59" i="4" s="1"/>
  <c r="C39" i="4"/>
  <c r="C59" i="4" s="1"/>
  <c r="F20" i="4"/>
  <c r="H39" i="4" l="1"/>
  <c r="H59" i="4" s="1"/>
  <c r="I20" i="4"/>
  <c r="J20" i="4" s="1"/>
  <c r="F39" i="4"/>
  <c r="F59" i="4" s="1"/>
  <c r="F30" i="4"/>
  <c r="F31" i="4" s="1"/>
  <c r="H31" i="4"/>
  <c r="J30" i="4" l="1"/>
  <c r="J31" i="4" s="1"/>
  <c r="J39" i="4"/>
  <c r="J59" i="4" s="1"/>
  <c r="I30" i="4"/>
  <c r="I31" i="4" s="1"/>
  <c r="I39" i="4"/>
  <c r="I59" i="4" s="1"/>
  <c r="L22" i="3" l="1"/>
  <c r="L4" i="12" l="1"/>
  <c r="L6" i="12" s="1"/>
  <c r="L12" i="12"/>
  <c r="I54" i="4" l="1"/>
  <c r="K54" i="4"/>
  <c r="E54" i="4"/>
  <c r="C35" i="13" l="1"/>
  <c r="M18" i="13"/>
  <c r="M26" i="13" s="1"/>
  <c r="M35" i="13" s="1"/>
  <c r="M12" i="13"/>
  <c r="M8" i="13"/>
  <c r="M7" i="13" l="1"/>
  <c r="M6" i="13" s="1"/>
  <c r="M38" i="13"/>
  <c r="M27" i="13"/>
  <c r="M21" i="13"/>
  <c r="M2" i="13"/>
  <c r="M15" i="13" l="1"/>
  <c r="M22" i="13" s="1"/>
  <c r="L3" i="11"/>
  <c r="L17" i="11" l="1"/>
  <c r="K50" i="4"/>
  <c r="J50" i="4"/>
  <c r="I50" i="4"/>
  <c r="H50" i="4"/>
  <c r="G50" i="4"/>
  <c r="F50" i="4"/>
  <c r="E50" i="4"/>
  <c r="D50" i="4"/>
  <c r="C50" i="4"/>
  <c r="H4" i="4"/>
  <c r="H38" i="4" s="1"/>
  <c r="G4" i="4"/>
  <c r="G38" i="4" s="1"/>
  <c r="F4" i="4"/>
  <c r="F38" i="4" s="1"/>
  <c r="E4" i="4"/>
  <c r="E38" i="4" s="1"/>
  <c r="D4" i="4"/>
  <c r="D38" i="4" s="1"/>
  <c r="C4" i="4"/>
  <c r="C38" i="4" s="1"/>
  <c r="I4" i="4"/>
  <c r="I38" i="4" s="1"/>
  <c r="J4" i="4"/>
  <c r="J38" i="4" s="1"/>
  <c r="K4" i="4"/>
  <c r="K38" i="4" s="1"/>
  <c r="K49" i="4" l="1"/>
  <c r="J49" i="4"/>
  <c r="I49" i="4"/>
  <c r="H49" i="4"/>
  <c r="G49" i="4"/>
  <c r="F49" i="4"/>
  <c r="E49" i="4"/>
  <c r="D49" i="4"/>
  <c r="C49" i="4"/>
  <c r="K48" i="4"/>
  <c r="J48" i="4"/>
  <c r="I48" i="4"/>
  <c r="H48" i="4"/>
  <c r="G48" i="4"/>
  <c r="F48" i="4"/>
  <c r="E48" i="4"/>
  <c r="D48" i="4"/>
  <c r="C48" i="4"/>
  <c r="K47" i="4"/>
  <c r="K58" i="4" s="1"/>
  <c r="J47" i="4"/>
  <c r="J58" i="4" s="1"/>
  <c r="I47" i="4"/>
  <c r="I58" i="4" s="1"/>
  <c r="H47" i="4"/>
  <c r="H58" i="4" s="1"/>
  <c r="G47" i="4"/>
  <c r="G58" i="4" s="1"/>
  <c r="F47" i="4"/>
  <c r="F58" i="4" s="1"/>
  <c r="E47" i="4"/>
  <c r="E58" i="4" s="1"/>
  <c r="D47" i="4"/>
  <c r="D58" i="4" s="1"/>
  <c r="C47" i="4"/>
  <c r="C58" i="4" s="1"/>
  <c r="K46" i="4"/>
  <c r="K64" i="4" s="1"/>
  <c r="J46" i="4"/>
  <c r="J64" i="4" s="1"/>
  <c r="I46" i="4"/>
  <c r="I64" i="4" s="1"/>
  <c r="H46" i="4"/>
  <c r="H64" i="4" s="1"/>
  <c r="G46" i="4"/>
  <c r="G64" i="4" s="1"/>
  <c r="F46" i="4"/>
  <c r="F64" i="4" s="1"/>
  <c r="E46" i="4"/>
  <c r="E64" i="4" s="1"/>
  <c r="D46" i="4"/>
  <c r="D64" i="4" s="1"/>
  <c r="C46" i="4"/>
  <c r="C64" i="4" s="1"/>
  <c r="K45" i="4"/>
  <c r="K56" i="4" s="1"/>
  <c r="J45" i="4"/>
  <c r="J56" i="4" s="1"/>
  <c r="I45" i="4"/>
  <c r="I56" i="4" s="1"/>
  <c r="H45" i="4"/>
  <c r="H56" i="4" s="1"/>
  <c r="G45" i="4"/>
  <c r="G56" i="4" s="1"/>
  <c r="F45" i="4"/>
  <c r="F56" i="4" s="1"/>
  <c r="E45" i="4"/>
  <c r="E56" i="4" s="1"/>
  <c r="D45" i="4"/>
  <c r="D56" i="4" s="1"/>
  <c r="C45" i="4"/>
  <c r="C56" i="4" s="1"/>
  <c r="K44" i="4"/>
  <c r="J44" i="4"/>
  <c r="I44" i="4"/>
  <c r="H44" i="4"/>
  <c r="G44" i="4"/>
  <c r="F44" i="4"/>
  <c r="E44" i="4"/>
  <c r="D44" i="4"/>
  <c r="C44" i="4"/>
  <c r="C57" i="4" s="1"/>
  <c r="K43" i="4"/>
  <c r="K65" i="4" s="1"/>
  <c r="J43" i="4"/>
  <c r="I43" i="4"/>
  <c r="H43" i="4"/>
  <c r="G43" i="4"/>
  <c r="F43" i="4"/>
  <c r="E43" i="4"/>
  <c r="D43" i="4"/>
  <c r="C43" i="4"/>
  <c r="C65" i="4" s="1"/>
  <c r="K42" i="4"/>
  <c r="J42" i="4"/>
  <c r="I42" i="4"/>
  <c r="H42" i="4"/>
  <c r="G42" i="4"/>
  <c r="F42" i="4"/>
  <c r="E42" i="4"/>
  <c r="D42" i="4"/>
  <c r="C42" i="4"/>
  <c r="K41" i="4"/>
  <c r="K62" i="4" s="1"/>
  <c r="J41" i="4"/>
  <c r="J62" i="4" s="1"/>
  <c r="I41" i="4"/>
  <c r="I62" i="4" s="1"/>
  <c r="H41" i="4"/>
  <c r="H62" i="4" s="1"/>
  <c r="G41" i="4"/>
  <c r="G62" i="4" s="1"/>
  <c r="F41" i="4"/>
  <c r="F62" i="4" s="1"/>
  <c r="E41" i="4"/>
  <c r="E62" i="4" s="1"/>
  <c r="D41" i="4"/>
  <c r="D62" i="4" s="1"/>
  <c r="C41" i="4"/>
  <c r="C62" i="4" s="1"/>
  <c r="K40" i="4"/>
  <c r="K61" i="4" s="1"/>
  <c r="J40" i="4"/>
  <c r="J61" i="4" s="1"/>
  <c r="I40" i="4"/>
  <c r="I61" i="4" s="1"/>
  <c r="H40" i="4"/>
  <c r="H61" i="4" s="1"/>
  <c r="G40" i="4"/>
  <c r="G61" i="4" s="1"/>
  <c r="F40" i="4"/>
  <c r="F61" i="4" s="1"/>
  <c r="E40" i="4"/>
  <c r="E61" i="4" s="1"/>
  <c r="D40" i="4"/>
  <c r="D61" i="4" s="1"/>
  <c r="C40" i="4"/>
  <c r="C61" i="4" s="1"/>
  <c r="K37" i="4"/>
  <c r="J37" i="4"/>
  <c r="I37" i="4"/>
  <c r="H37" i="4"/>
  <c r="G37" i="4"/>
  <c r="F37" i="4"/>
  <c r="E37" i="4"/>
  <c r="D37" i="4"/>
  <c r="C37" i="4"/>
  <c r="J36" i="4"/>
  <c r="J54" i="4" s="1"/>
  <c r="H36" i="4"/>
  <c r="H54" i="4" s="1"/>
  <c r="G36" i="4"/>
  <c r="G54" i="4" s="1"/>
  <c r="F36" i="4"/>
  <c r="F54" i="4" s="1"/>
  <c r="C31" i="4"/>
  <c r="K16" i="4"/>
  <c r="J16" i="4"/>
  <c r="J33" i="4" s="1"/>
  <c r="I16" i="4"/>
  <c r="I33" i="4" s="1"/>
  <c r="H16" i="4"/>
  <c r="G16" i="4"/>
  <c r="F16" i="4"/>
  <c r="E16" i="4"/>
  <c r="D16" i="4"/>
  <c r="C16" i="4"/>
  <c r="I65" i="4" l="1"/>
  <c r="G65" i="4"/>
  <c r="H65" i="4"/>
  <c r="E65" i="4"/>
  <c r="J65" i="4"/>
  <c r="F65" i="4"/>
  <c r="D65" i="4"/>
  <c r="E33" i="4"/>
  <c r="H33" i="4"/>
  <c r="D33" i="4"/>
  <c r="I60" i="4"/>
  <c r="K63" i="4"/>
  <c r="F51" i="4"/>
  <c r="F60" i="4"/>
  <c r="J51" i="4"/>
  <c r="J60" i="4"/>
  <c r="D63" i="4"/>
  <c r="H63" i="4"/>
  <c r="D57" i="4"/>
  <c r="H57" i="4"/>
  <c r="G63" i="4"/>
  <c r="G60" i="4"/>
  <c r="K60" i="4"/>
  <c r="E63" i="4"/>
  <c r="I63" i="4"/>
  <c r="E57" i="4"/>
  <c r="I57" i="4"/>
  <c r="E60" i="4"/>
  <c r="G57" i="4"/>
  <c r="K57" i="4"/>
  <c r="D60" i="4"/>
  <c r="H60" i="4"/>
  <c r="F63" i="4"/>
  <c r="J63" i="4"/>
  <c r="F57" i="4"/>
  <c r="J57" i="4"/>
  <c r="C63" i="4"/>
  <c r="F33" i="4"/>
  <c r="C60" i="4"/>
  <c r="C33" i="4"/>
  <c r="G33" i="4"/>
  <c r="K33" i="4"/>
  <c r="E51" i="4"/>
  <c r="I51" i="4"/>
  <c r="H51" i="4"/>
  <c r="G51" i="4"/>
  <c r="D51" i="4"/>
  <c r="C51" i="4"/>
  <c r="K51" i="4"/>
  <c r="L31" i="5"/>
  <c r="K31" i="5"/>
  <c r="L35" i="5"/>
  <c r="L33" i="5" s="1"/>
  <c r="E66" i="4" l="1"/>
  <c r="C66" i="4"/>
  <c r="F66" i="4"/>
  <c r="I66" i="4"/>
  <c r="D66" i="4"/>
  <c r="K66" i="4"/>
  <c r="G66" i="4"/>
  <c r="J66" i="4"/>
  <c r="H66" i="4"/>
  <c r="C52" i="4"/>
  <c r="L9" i="5" l="1"/>
  <c r="K33" i="5" l="1"/>
  <c r="J33" i="5"/>
  <c r="I33" i="5"/>
  <c r="H33" i="5"/>
  <c r="G33" i="5"/>
  <c r="F33" i="5"/>
  <c r="E33" i="5"/>
  <c r="D33" i="5"/>
  <c r="C33" i="5"/>
  <c r="M10" i="9" l="1"/>
  <c r="M8" i="9"/>
  <c r="M5" i="9"/>
  <c r="L5" i="9"/>
  <c r="K5" i="9"/>
  <c r="J5" i="9"/>
  <c r="I5" i="9"/>
  <c r="H5" i="9"/>
  <c r="F5" i="9"/>
  <c r="E5" i="9"/>
  <c r="M15" i="9" l="1"/>
  <c r="L11" i="7"/>
  <c r="L8" i="7"/>
  <c r="M3" i="9"/>
  <c r="K24" i="16"/>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M19" i="9" l="1"/>
  <c r="M20" i="9" s="1"/>
  <c r="L12" i="7"/>
  <c r="L13" i="7" s="1"/>
  <c r="G10" i="6"/>
  <c r="L15" i="9" l="1"/>
  <c r="H15" i="9"/>
  <c r="F8" i="7" l="1"/>
  <c r="E8" i="7"/>
  <c r="D8" i="7"/>
  <c r="C8" i="7"/>
  <c r="K8" i="7"/>
  <c r="J8" i="7"/>
  <c r="I8" i="7"/>
  <c r="H8" i="7"/>
  <c r="G8" i="7"/>
  <c r="F11" i="7"/>
  <c r="E11" i="7"/>
  <c r="D11" i="7"/>
  <c r="C11" i="7"/>
  <c r="F16" i="9"/>
  <c r="F4" i="9"/>
  <c r="D12" i="7" l="1"/>
  <c r="D13" i="7" s="1"/>
  <c r="C12" i="7"/>
  <c r="C13" i="7" s="1"/>
  <c r="E12" i="7"/>
  <c r="E13" i="7" s="1"/>
  <c r="F12" i="7"/>
  <c r="F13" i="7" s="1"/>
  <c r="F19" i="9"/>
  <c r="F20" i="9" s="1"/>
  <c r="E4" i="9"/>
  <c r="F8" i="9"/>
  <c r="G11" i="7" l="1"/>
  <c r="G12" i="7" s="1"/>
  <c r="G13" i="7" s="1"/>
  <c r="I11" i="7"/>
  <c r="J11" i="7"/>
  <c r="K11" i="7"/>
  <c r="H11" i="7"/>
  <c r="H12" i="7" s="1"/>
  <c r="H13" i="7" s="1"/>
  <c r="J12" i="7" l="1"/>
  <c r="J13" i="7" s="1"/>
  <c r="I12" i="7"/>
  <c r="I13" i="7" s="1"/>
  <c r="K12" i="7"/>
  <c r="K13" i="7" s="1"/>
  <c r="H32" i="13" l="1"/>
  <c r="L38" i="13" l="1"/>
  <c r="K38" i="13"/>
  <c r="J38" i="13"/>
  <c r="I38" i="13"/>
  <c r="H38" i="13"/>
  <c r="H39" i="13" s="1"/>
  <c r="F38" i="13"/>
  <c r="E38" i="13"/>
  <c r="D38" i="13"/>
  <c r="C38" i="13"/>
  <c r="D21" i="13"/>
  <c r="E21" i="13"/>
  <c r="F21" i="13"/>
  <c r="H21" i="13"/>
  <c r="I21" i="13"/>
  <c r="J21" i="13"/>
  <c r="K21" i="13"/>
  <c r="L21" i="13"/>
  <c r="C21" i="13"/>
  <c r="D2" i="13" l="1"/>
  <c r="D8" i="13"/>
  <c r="D12" i="13"/>
  <c r="D7" i="13" l="1"/>
  <c r="D6" i="13" s="1"/>
  <c r="D15" i="13" s="1"/>
  <c r="D22" i="13" s="1"/>
  <c r="C27" i="13"/>
  <c r="D27" i="13"/>
  <c r="E27" i="13"/>
  <c r="C12" i="13"/>
  <c r="E12" i="13"/>
  <c r="F12" i="13"/>
  <c r="H12" i="13"/>
  <c r="I12" i="13"/>
  <c r="J12" i="13"/>
  <c r="K12" i="13"/>
  <c r="C8" i="13"/>
  <c r="E8" i="13"/>
  <c r="F8" i="13"/>
  <c r="H8" i="13"/>
  <c r="I8" i="13"/>
  <c r="J8" i="13"/>
  <c r="K8" i="13"/>
  <c r="C2" i="13"/>
  <c r="E2" i="13"/>
  <c r="H7" i="13" l="1"/>
  <c r="H6" i="13" s="1"/>
  <c r="F7" i="13"/>
  <c r="F6" i="13" s="1"/>
  <c r="C7" i="13"/>
  <c r="C6" i="13" s="1"/>
  <c r="C15" i="13" s="1"/>
  <c r="C22" i="13" s="1"/>
  <c r="E7" i="13"/>
  <c r="K7" i="13"/>
  <c r="K6" i="13" s="1"/>
  <c r="J7" i="13"/>
  <c r="J6" i="13" s="1"/>
  <c r="I7" i="13"/>
  <c r="I6" i="13" s="1"/>
  <c r="F2" i="13"/>
  <c r="H2" i="13"/>
  <c r="I2" i="13"/>
  <c r="J2" i="13"/>
  <c r="K2" i="13"/>
  <c r="H15" i="13" l="1"/>
  <c r="H22" i="13" s="1"/>
  <c r="K15" i="13"/>
  <c r="K22" i="13" s="1"/>
  <c r="J15" i="13"/>
  <c r="J22" i="13" s="1"/>
  <c r="I15" i="13"/>
  <c r="I22" i="13" s="1"/>
  <c r="F15" i="13"/>
  <c r="F22" i="13" s="1"/>
  <c r="I27" i="13"/>
  <c r="I32" i="13" s="1"/>
  <c r="I39" i="13" s="1"/>
  <c r="F27" i="13" l="1"/>
  <c r="F32" i="13" s="1"/>
  <c r="F39" i="13" s="1"/>
  <c r="E6" i="13"/>
  <c r="E15" i="13" s="1"/>
  <c r="E22" i="13" s="1"/>
  <c r="J27" i="13"/>
  <c r="J32" i="13" s="1"/>
  <c r="J39" i="13" s="1"/>
  <c r="K27" i="13"/>
  <c r="K32" i="13" s="1"/>
  <c r="K39" i="13" s="1"/>
  <c r="L27" i="13" l="1"/>
  <c r="L32" i="13" s="1"/>
  <c r="L39" i="13" s="1"/>
  <c r="L12" i="13"/>
  <c r="L8" i="13"/>
  <c r="L2" i="13"/>
  <c r="L7" i="13" l="1"/>
  <c r="L6" i="13" s="1"/>
  <c r="L15" i="13" s="1"/>
  <c r="L22" i="13" s="1"/>
  <c r="F10" i="6" l="1"/>
  <c r="E10" i="6"/>
  <c r="D10" i="6"/>
  <c r="C10" i="6"/>
  <c r="G27" i="3" l="1"/>
  <c r="G35" i="3" s="1"/>
  <c r="L8" i="12" l="1"/>
  <c r="D12" i="12" l="1"/>
  <c r="E12" i="12"/>
  <c r="F12" i="12"/>
  <c r="G12" i="12"/>
  <c r="H12" i="12"/>
  <c r="I12" i="12"/>
  <c r="J12" i="12"/>
  <c r="K12" i="12"/>
  <c r="C12" i="12"/>
  <c r="D8" i="12"/>
  <c r="E8" i="12"/>
  <c r="F8" i="12"/>
  <c r="G8" i="12"/>
  <c r="H8" i="12"/>
  <c r="I8" i="12"/>
  <c r="J8" i="12"/>
  <c r="K8" i="12"/>
  <c r="C8" i="12"/>
  <c r="D4" i="12"/>
  <c r="D6" i="12" s="1"/>
  <c r="E4" i="12"/>
  <c r="E6" i="12" s="1"/>
  <c r="F4" i="12"/>
  <c r="F6" i="12" s="1"/>
  <c r="G4" i="12"/>
  <c r="G6" i="12" s="1"/>
  <c r="H4" i="12"/>
  <c r="H6" i="12" s="1"/>
  <c r="I4" i="12"/>
  <c r="I6" i="12" s="1"/>
  <c r="J4" i="12"/>
  <c r="J6" i="12" s="1"/>
  <c r="K4" i="12"/>
  <c r="K6" i="12" s="1"/>
  <c r="C4" i="12"/>
  <c r="C6" i="12" s="1"/>
  <c r="C31" i="5"/>
  <c r="D31" i="5"/>
  <c r="E31" i="5"/>
  <c r="F31" i="5"/>
  <c r="G31" i="5"/>
  <c r="H31" i="5"/>
  <c r="I31" i="5"/>
  <c r="J31" i="5"/>
  <c r="C16" i="9" l="1"/>
  <c r="C10" i="9"/>
  <c r="C5" i="9"/>
  <c r="C4" i="9" l="1"/>
  <c r="C19" i="9" s="1"/>
  <c r="C20" i="9" s="1"/>
  <c r="D16" i="9" l="1"/>
  <c r="D10" i="9"/>
  <c r="D5" i="9"/>
  <c r="D4" i="9" l="1"/>
  <c r="D19" i="9" s="1"/>
  <c r="D20" i="9" s="1"/>
  <c r="E16" i="9" l="1"/>
  <c r="E19" i="9" s="1"/>
  <c r="E20" i="9" s="1"/>
  <c r="E10" i="9"/>
  <c r="E8" i="9"/>
  <c r="H12" i="9" l="1"/>
  <c r="H8" i="9"/>
  <c r="H10" i="9" l="1"/>
  <c r="H3" i="9" s="1"/>
  <c r="H19" i="9" s="1"/>
  <c r="H20" i="9" s="1"/>
  <c r="I12" i="9"/>
  <c r="I15" i="9"/>
  <c r="I10" i="9"/>
  <c r="I8" i="9"/>
  <c r="I3" i="9" l="1"/>
  <c r="J12" i="9"/>
  <c r="I19" i="9" l="1"/>
  <c r="I20" i="9" s="1"/>
  <c r="J15" i="9"/>
  <c r="J10" i="9"/>
  <c r="J8" i="9"/>
  <c r="J3" i="9" l="1"/>
  <c r="J19" i="9" s="1"/>
  <c r="J20" i="9" l="1"/>
  <c r="C9" i="5"/>
  <c r="K9" i="5"/>
  <c r="J9" i="5"/>
  <c r="I9" i="5"/>
  <c r="H9" i="5"/>
  <c r="G9" i="5"/>
  <c r="F9" i="5"/>
  <c r="E9" i="5"/>
  <c r="D9" i="5"/>
  <c r="K3" i="11"/>
  <c r="J3" i="11"/>
  <c r="J17" i="11" s="1"/>
  <c r="I3" i="11"/>
  <c r="I17" i="11" s="1"/>
  <c r="H3" i="11"/>
  <c r="G3" i="11"/>
  <c r="G17" i="11" s="1"/>
  <c r="F3" i="11"/>
  <c r="E3" i="11"/>
  <c r="D3" i="11"/>
  <c r="D17" i="11" s="1"/>
  <c r="C3" i="11"/>
  <c r="C17" i="11" s="1"/>
  <c r="K15" i="9"/>
  <c r="K12" i="9"/>
  <c r="K10" i="9"/>
  <c r="K8" i="9"/>
  <c r="K3" i="9" s="1"/>
  <c r="L12" i="9"/>
  <c r="L10" i="9"/>
  <c r="L8" i="9"/>
  <c r="K19" i="9" l="1"/>
  <c r="K20" i="9" s="1"/>
  <c r="E17" i="11"/>
  <c r="F17" i="11"/>
  <c r="L3" i="9"/>
  <c r="L19" i="9" s="1"/>
  <c r="K17" i="11"/>
  <c r="H17" i="11"/>
  <c r="C13" i="14"/>
  <c r="L20" i="9" l="1"/>
  <c r="G12" i="15"/>
  <c r="K12" i="15"/>
  <c r="C11" i="3"/>
  <c r="D11" i="3"/>
  <c r="E11" i="3"/>
  <c r="F11" i="3"/>
  <c r="G11" i="3"/>
  <c r="H11" i="3"/>
  <c r="I11" i="3"/>
  <c r="J11" i="3"/>
  <c r="K11" i="3"/>
  <c r="L11" i="3"/>
  <c r="C19" i="3"/>
  <c r="D19" i="3"/>
  <c r="E19" i="3"/>
  <c r="F19" i="3"/>
  <c r="G19" i="3"/>
  <c r="H19" i="3"/>
  <c r="I19" i="3"/>
  <c r="J19" i="3"/>
  <c r="K19" i="3"/>
  <c r="L19" i="3"/>
  <c r="C22" i="3"/>
  <c r="D22" i="3"/>
  <c r="E22" i="3"/>
  <c r="F22" i="3"/>
  <c r="G22" i="3"/>
  <c r="H22" i="3"/>
  <c r="I22" i="3"/>
  <c r="J22" i="3"/>
  <c r="K22" i="3"/>
  <c r="C27" i="3"/>
  <c r="D27" i="3"/>
  <c r="E27" i="3"/>
  <c r="F27" i="3"/>
  <c r="H27" i="3"/>
  <c r="H35" i="3" s="1"/>
  <c r="I27" i="3"/>
  <c r="I35" i="3" s="1"/>
  <c r="J27" i="3"/>
  <c r="J35" i="3" s="1"/>
  <c r="K27" i="3"/>
  <c r="K35" i="3" s="1"/>
  <c r="L27" i="3"/>
  <c r="L35" i="3" s="1"/>
  <c r="G24" i="16" l="1"/>
  <c r="F35" i="3"/>
  <c r="C35" i="3"/>
  <c r="D35" i="3"/>
  <c r="E35" i="3"/>
  <c r="L12" i="15" l="1"/>
  <c r="N13" i="7" l="1"/>
  <c r="M32" i="13" l="1"/>
  <c r="M39" i="13" s="1"/>
  <c r="E32" i="13"/>
  <c r="E39" i="13" s="1"/>
  <c r="D32" i="13"/>
  <c r="D39" i="13" s="1"/>
  <c r="C32" i="13"/>
  <c r="C39" i="13" s="1"/>
</calcChain>
</file>

<file path=xl/sharedStrings.xml><?xml version="1.0" encoding="utf-8"?>
<sst xmlns="http://schemas.openxmlformats.org/spreadsheetml/2006/main" count="1183" uniqueCount="704">
  <si>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</si>
  <si>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</si>
  <si>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</si>
  <si>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</si>
  <si>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</si>
  <si>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</si>
  <si>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</si>
  <si>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</si>
  <si>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</si>
  <si>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</si>
  <si>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</si>
  <si>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</si>
  <si>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</si>
  <si>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</si>
  <si>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</si>
  <si>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</si>
  <si>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</si>
  <si>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</si>
  <si>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</si>
  <si>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</si>
  <si>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</si>
  <si>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</si>
  <si>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</si>
  <si>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</si>
  <si>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</si>
  <si>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</si>
  <si>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</si>
  <si>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</si>
  <si>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</si>
  <si>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</si>
  <si>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</si>
  <si>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</si>
  <si>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</si>
  <si>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</si>
  <si>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</si>
  <si>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</si>
  <si>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</si>
  <si>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</si>
  <si>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</si>
  <si>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</si>
  <si>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</si>
  <si>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</si>
  <si>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</si>
  <si>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</si>
  <si>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</si>
  <si>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</si>
  <si>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</si>
  <si>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</si>
  <si>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</si>
  <si>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</si>
  <si>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</si>
  <si>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</si>
  <si>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</si>
  <si>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</si>
  <si>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</si>
  <si>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</si>
  <si>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</si>
  <si>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</si>
  <si>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</si>
  <si>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</si>
  <si>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</si>
  <si>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</si>
  <si>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</si>
  <si>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</si>
  <si>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</si>
  <si>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</si>
  <si>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</si>
  <si>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</si>
  <si>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</si>
  <si>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</si>
  <si>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</si>
  <si>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</si>
  <si>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</si>
  <si>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</si>
  <si>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</si>
  <si>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</si>
  <si>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</si>
  <si>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</si>
  <si>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</si>
  <si>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</si>
  <si>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</si>
  <si>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</si>
  <si>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</si>
  <si>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</si>
  <si>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</si>
  <si>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</si>
  <si>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</si>
  <si>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</si>
  <si>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</si>
  <si>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</si>
  <si>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</si>
  <si>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</si>
  <si>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</si>
  <si>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</si>
  <si>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</si>
  <si>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</si>
  <si>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</si>
  <si>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</si>
  <si>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</si>
  <si>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</si>
  <si>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</si>
  <si>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</si>
  <si>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</si>
  <si>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</si>
  <si>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</si>
  <si>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</si>
  <si>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</si>
  <si>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</si>
  <si>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</si>
  <si>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</si>
  <si>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</si>
  <si>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</si>
  <si>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</si>
  <si>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</si>
  <si>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</si>
  <si>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</si>
  <si>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</si>
  <si>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</si>
  <si>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</si>
  <si>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</si>
  <si>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</si>
  <si>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</si>
  <si>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</si>
  <si>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</si>
  <si>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</si>
  <si>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</si>
  <si>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</si>
  <si>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</si>
  <si>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</si>
  <si>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</si>
  <si>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</si>
  <si>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</si>
  <si>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</si>
  <si>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</si>
  <si>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</si>
  <si>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</si>
  <si>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</si>
  <si>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</si>
  <si>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</si>
  <si>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</si>
  <si>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</si>
  <si>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</si>
  <si>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</si>
  <si>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</si>
  <si>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</si>
  <si>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</si>
  <si>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</si>
  <si>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</si>
  <si>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</si>
  <si>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</si>
  <si>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</si>
  <si>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</si>
  <si>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</si>
  <si>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</si>
  <si>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</si>
  <si>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</si>
  <si>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</si>
  <si>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</si>
  <si>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</si>
  <si>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</si>
  <si>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</si>
  <si>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</si>
  <si>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</si>
  <si>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</si>
  <si>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</si>
  <si>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</si>
  <si>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</si>
  <si>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</si>
  <si>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</si>
  <si>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</si>
  <si>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</si>
  <si>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</si>
  <si>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</si>
  <si>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</si>
  <si>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</si>
  <si>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</si>
  <si>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</si>
  <si>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</si>
  <si>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</si>
  <si>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</si>
  <si>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</si>
  <si>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</si>
  <si>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</si>
  <si>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</si>
  <si>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</si>
  <si>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</si>
  <si>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 credits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</si>
  <si>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</si>
  <si>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</si>
  <si>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</si>
  <si>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</si>
  <si>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</si>
  <si>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</si>
  <si>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</si>
  <si>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</si>
  <si>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</si>
  <si>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</si>
  <si>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</si>
  <si>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</si>
  <si>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</si>
  <si>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</si>
  <si>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</si>
  <si>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</si>
  <si>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</si>
  <si>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</si>
  <si>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</si>
  <si>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eBusiness &amp; payments, of which:</t>
  </si>
  <si>
    <t xml:space="preserve">Prowizje kartowe (karty debetowe i pre-paid) </t>
  </si>
  <si>
    <t>commissions card (debit cards and pre-paid)</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</si>
  <si>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</si>
  <si>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</si>
  <si>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</si>
  <si>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</si>
  <si>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</si>
  <si>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</si>
  <si>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</si>
  <si>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</si>
  <si>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</si>
  <si>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</si>
  <si>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</si>
  <si>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</si>
  <si>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</si>
  <si>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</si>
  <si>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</si>
  <si>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</si>
  <si>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</si>
  <si>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</si>
  <si>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</si>
  <si>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</si>
  <si>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</si>
  <si>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</si>
  <si>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</si>
  <si>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</si>
  <si>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</si>
  <si>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</si>
  <si>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</si>
  <si>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</si>
  <si>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</si>
  <si>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</si>
  <si>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</si>
  <si>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</si>
  <si>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</si>
  <si>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</si>
  <si>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</si>
  <si>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</si>
  <si>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</si>
  <si>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</si>
  <si>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</si>
  <si>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</si>
  <si>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</si>
  <si>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</si>
  <si>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</si>
  <si>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</si>
  <si>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</si>
  <si>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</si>
  <si>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</si>
  <si>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</si>
  <si>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</si>
  <si>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</si>
  <si>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</si>
  <si>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</si>
  <si>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</si>
  <si>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</si>
  <si>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</si>
  <si>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</si>
  <si>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</si>
  <si>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</si>
  <si>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</si>
  <si>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</si>
  <si>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</si>
  <si>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</si>
  <si>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</si>
  <si>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</si>
  <si>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</si>
  <si>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</si>
  <si>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</si>
  <si>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Zawiązania rezerw na zobowiązania sporne i inne aktywa</t>
  </si>
  <si>
    <t>Koszty zakupu usług</t>
  </si>
  <si>
    <t>Składki na rzecz organizacji o charakterze dobrowolnym</t>
  </si>
  <si>
    <t>Zapłacone odszkodowania, kary i grzywny</t>
  </si>
  <si>
    <t>Przekazane darowizny</t>
  </si>
  <si>
    <t>Koszty z tyt. modyfikacji umowy leasingu</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</si>
  <si>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</si>
  <si>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</si>
  <si>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</si>
  <si>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</si>
  <si>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</si>
  <si>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</si>
  <si>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</si>
  <si>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</si>
  <si>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</si>
  <si>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</si>
  <si>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</si>
  <si>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</si>
  <si>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kredyty i pożyczki</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</si>
  <si>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</si>
  <si>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</si>
  <si>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</si>
  <si>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</si>
  <si>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</si>
  <si>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</si>
  <si>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</si>
  <si>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</si>
  <si>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</si>
  <si>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</si>
  <si>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</si>
  <si>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</si>
  <si>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</si>
  <si>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</si>
  <si>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</si>
  <si>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Costs of lease modifications</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</si>
  <si>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</si>
  <si>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</si>
  <si>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</si>
  <si>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</si>
  <si>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</si>
  <si>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</si>
  <si>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</si>
  <si>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</si>
  <si>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</si>
  <si>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</si>
  <si>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</si>
  <si>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</si>
  <si>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</si>
  <si>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</si>
  <si>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</si>
  <si>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</si>
  <si>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</si>
  <si>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</si>
  <si>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</si>
  <si>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</si>
  <si>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</si>
  <si>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</si>
  <si>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</si>
  <si>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</si>
  <si>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</si>
  <si>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</si>
  <si>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</si>
  <si>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</si>
  <si>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</si>
  <si>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</si>
  <si>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</si>
  <si>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</si>
  <si>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</si>
  <si>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</si>
  <si>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</si>
  <si>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</si>
  <si>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</si>
  <si>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</si>
  <si>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</si>
  <si>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</si>
  <si>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</si>
  <si>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</si>
  <si>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</si>
  <si>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</si>
  <si>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</si>
  <si>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</si>
  <si>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</si>
  <si>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</si>
  <si>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</si>
  <si>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</si>
  <si>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</si>
  <si>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</si>
  <si>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</si>
  <si>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</si>
  <si>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</si>
  <si>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</si>
  <si>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</si>
  <si>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</si>
  <si>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</si>
  <si>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</si>
  <si>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</si>
  <si>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</si>
  <si>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</si>
  <si>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</si>
  <si>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</si>
  <si>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</si>
  <si>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</si>
  <si>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</si>
  <si>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</si>
  <si>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</si>
  <si>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</si>
  <si>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</si>
  <si>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</si>
  <si>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</si>
  <si>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</si>
  <si>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</si>
  <si>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</si>
  <si>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</si>
  <si>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</si>
  <si>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</si>
  <si>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</si>
  <si>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</si>
  <si>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</si>
  <si>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</si>
  <si>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</si>
  <si>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</si>
  <si>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</si>
  <si>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</si>
  <si>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</si>
  <si>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</si>
  <si>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</si>
  <si>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</si>
  <si>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</si>
  <si>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</si>
  <si>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</si>
  <si>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</si>
  <si>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</si>
  <si>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</si>
  <si>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</si>
  <si>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</si>
  <si>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</si>
  <si>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</si>
  <si>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</si>
  <si>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</si>
  <si>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</si>
  <si>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</si>
  <si>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</si>
  <si>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</si>
  <si>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</si>
  <si>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</si>
  <si>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</si>
  <si>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</si>
  <si>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</si>
  <si>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</si>
  <si>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</si>
  <si>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</si>
  <si>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</si>
  <si>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</si>
  <si>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</si>
  <si>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</si>
  <si>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</si>
  <si>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</si>
  <si>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</si>
  <si>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</si>
  <si>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</si>
  <si>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</si>
  <si>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</si>
  <si>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</si>
  <si>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</si>
  <si>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</si>
  <si>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</si>
  <si>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</si>
  <si>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</si>
  <si>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</si>
  <si>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</si>
  <si>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</si>
  <si>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</si>
  <si>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</si>
  <si>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</si>
  <si>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</si>
  <si>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</si>
  <si>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</si>
  <si>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</si>
  <si>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</si>
  <si>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</si>
  <si>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</si>
  <si>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</si>
  <si>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</si>
  <si>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</si>
  <si>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</si>
  <si>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</si>
  <si>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</si>
  <si>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</si>
  <si>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</si>
  <si>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</si>
  <si>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</si>
  <si>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</si>
  <si>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</si>
  <si>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</si>
  <si>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</si>
  <si>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</si>
  <si>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</si>
  <si>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</si>
  <si>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</si>
  <si>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</si>
  <si>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</si>
  <si>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</si>
  <si>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</si>
  <si>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</si>
  <si>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</si>
  <si>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</si>
  <si>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</si>
  <si>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</si>
  <si>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</si>
  <si>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</si>
  <si>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</si>
  <si>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</si>
  <si>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</si>
  <si>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</si>
  <si>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</si>
  <si>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</si>
  <si>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</si>
  <si>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</si>
  <si>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</si>
  <si>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</si>
  <si>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</si>
  <si>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</si>
  <si>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</si>
  <si>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</si>
  <si>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</si>
  <si>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</si>
  <si>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</si>
  <si>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</si>
  <si>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</si>
  <si>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</si>
  <si>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</si>
  <si>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</si>
  <si>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</si>
  <si>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</si>
  <si>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</si>
  <si>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</si>
  <si>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</si>
  <si>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</si>
  <si>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</si>
  <si>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</si>
  <si>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</si>
  <si>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</si>
  <si>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</si>
  <si>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</si>
  <si>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</si>
  <si>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</si>
  <si>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</si>
  <si>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</si>
  <si>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</si>
  <si>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</si>
  <si>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</si>
  <si>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</si>
  <si>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</si>
  <si>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</si>
  <si>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</si>
  <si>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</si>
  <si>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</si>
  <si>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</si>
  <si>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</si>
  <si>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</si>
  <si>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</si>
  <si>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</si>
  <si>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</si>
  <si>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</si>
  <si>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</si>
  <si>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</si>
  <si>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</si>
  <si>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</si>
  <si>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</si>
  <si>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</si>
  <si>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</si>
  <si>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</si>
  <si>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</si>
  <si>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kapitałowych dostępnych do sprzedaży</t>
  </si>
  <si>
    <t>Wynik na sprzedaży instrumentów dłużnych dostępnych do sprzedaży</t>
  </si>
  <si>
    <t>Profit on sale of equity securities available for sale</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</si>
  <si>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</si>
  <si>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</si>
  <si>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</si>
  <si>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</si>
  <si>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</si>
  <si>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</si>
  <si>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</si>
  <si>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</si>
  <si>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</si>
  <si>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</si>
  <si>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</si>
  <si>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</si>
  <si>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</si>
  <si>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</si>
  <si>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</si>
  <si>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</si>
  <si>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</si>
  <si>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</si>
  <si>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</si>
  <si>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</si>
  <si>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</si>
  <si>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</si>
  <si>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</si>
  <si>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</si>
  <si>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</si>
  <si>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</si>
  <si>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</si>
  <si>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</si>
  <si>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</si>
  <si>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</si>
  <si>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</si>
  <si>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</si>
  <si>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</si>
  <si>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</si>
  <si>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</si>
  <si>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</si>
  <si>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</si>
  <si>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</si>
  <si>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</si>
  <si>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</si>
  <si>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</si>
  <si>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</si>
  <si>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</si>
  <si>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</si>
  <si>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</si>
  <si>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</si>
  <si>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</si>
  <si>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</si>
  <si>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</si>
  <si>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</si>
  <si>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</si>
  <si>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</si>
  <si>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</si>
  <si>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</si>
  <si>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</si>
  <si>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</si>
  <si>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</si>
  <si>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</si>
  <si>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</si>
  <si>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</si>
  <si>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</si>
  <si>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</si>
  <si>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</si>
  <si>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</si>
  <si>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</si>
  <si>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</si>
  <si>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</si>
  <si>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</si>
  <si>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</si>
  <si>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</si>
  <si>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</si>
  <si>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</si>
  <si>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</si>
  <si>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</si>
  <si>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</si>
  <si>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</si>
  <si>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</si>
  <si>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</si>
  <si>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</si>
  <si>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</si>
  <si>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</si>
  <si>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</si>
  <si>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</si>
  <si>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</si>
  <si>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</si>
  <si>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</si>
  <si>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</si>
  <si>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</si>
  <si>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</si>
  <si>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</si>
  <si>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</si>
  <si>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</si>
  <si>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</si>
  <si>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</si>
  <si>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Zawiązania rezerw na ryzyko prawne</t>
  </si>
  <si>
    <t>Charge of provisions for legal risk</t>
  </si>
  <si>
    <t>kwota korekty</t>
  </si>
  <si>
    <t>bilans</t>
  </si>
  <si>
    <t xml:space="preserve">Dłużnych papierów wartościowych </t>
  </si>
  <si>
    <t xml:space="preserve">Debt securities </t>
  </si>
  <si>
    <t>Consulting and advisory fees</t>
  </si>
  <si>
    <t>Total general and administrative expenses</t>
  </si>
  <si>
    <t>Wynik na operacjach dłużnymi inwestycyjnymi aktywami finansowymi wycenianymi w wartości godziwej przez wynik finansowy</t>
  </si>
  <si>
    <t>Zmiana wartości godziwej należności kredytowych obowiązkowo wycenianych w wartości godziwej przez wynik finansowy</t>
  </si>
  <si>
    <t>Profit on sale of debt securities mandatorily measured at fair value through profit or loss</t>
  </si>
  <si>
    <t>Profit on sale of debt securities measured at fair value through other comprehensive income</t>
  </si>
  <si>
    <t>31.12.2019</t>
  </si>
  <si>
    <t xml:space="preserve">31.12.2019 </t>
  </si>
  <si>
    <t>Q1-4 2019</t>
  </si>
  <si>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</si>
  <si>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</si>
  <si>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</si>
  <si>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</si>
  <si>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</si>
  <si>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</si>
  <si>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</si>
  <si>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</si>
  <si>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</si>
  <si>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</si>
  <si>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</si>
  <si>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</si>
  <si>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</si>
  <si>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</si>
  <si>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</si>
  <si>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</si>
  <si>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</si>
  <si>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</si>
  <si>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</si>
  <si>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</si>
  <si>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</si>
  <si>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</si>
  <si>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Zmiana wartości godziwej inwestycyjnych aktywów finansowych obowiązkowo wycenianych 
w wartości godziwej przez wynik finansowy</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</si>
  <si>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</si>
  <si>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</si>
  <si>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</si>
  <si>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</si>
  <si>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</si>
  <si>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</si>
  <si>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Small acquisition units are reported separately, starting from end-2019 </t>
  </si>
  <si>
    <t xml:space="preserve">Należności brutto od klientów zakwalifikowane do koszyka 3 i ekspozycji POCI przez wyceniany w zamortyzowanym koszcie portfel należności brutto od klientów na koniec okresu sprawozdawczego (kalkulacja obowiązująca   od I kw. 2018 r.). </t>
  </si>
  <si>
    <t xml:space="preserve">Podstawowe dane niefinansowe Grupy Santander Bank Polska S.A. </t>
  </si>
  <si>
    <t>4Q 2020</t>
  </si>
  <si>
    <t>IV Q 2020</t>
  </si>
  <si>
    <t>Q1-4 2020</t>
  </si>
  <si>
    <r>
      <t xml:space="preserve">Zatrudnienie </t>
    </r>
    <r>
      <rPr>
        <vertAlign val="superscript"/>
        <sz val="7"/>
        <color theme="1"/>
        <rFont val="Open Sans"/>
        <family val="2"/>
        <charset val="238"/>
      </rPr>
      <t>4)</t>
    </r>
  </si>
  <si>
    <r>
      <t xml:space="preserve">Aktywa netto funduszy inwestycyjnych </t>
    </r>
    <r>
      <rPr>
        <vertAlign val="superscript"/>
        <sz val="7"/>
        <color theme="1"/>
        <rFont val="Open Sans"/>
        <family val="2"/>
        <charset val="238"/>
      </rPr>
      <t>5)</t>
    </r>
  </si>
  <si>
    <t xml:space="preserve">Zarejestrowani klienci bankowości internetowej i mobilnej Santander Bank Polska S.A. od III kw. 2020 r.  prezentowani są łącznie z klientami 
Santander Consumer Bank S.A. posiadającymi umowę o dostęp do usług bankowości elektronicznej i aktywny produkt.  </t>
  </si>
  <si>
    <t>Registered customers of internet and mobile banking services of Santander Bank Polska S.A. Starting from Q3 2020, the stated data include customers of Santander Consumer Bank S.A. who signed an electronic banking services agreements.</t>
  </si>
  <si>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prezentowane dane uwzględniają klientów Santander Consumer Bank S.A. spełniajcych ww. kryteria.  </t>
  </si>
  <si>
    <t xml:space="preserve">Małe akwizycyjne jednostki Santander Bank Polska S.A. raportowane są odrębnie od końca 2019 r. </t>
  </si>
  <si>
    <t xml:space="preserve">Zatrudnienie w Grupie Santander Bank Polska S.A. zostało skorygowane wstecznie o etaty w Santander Consumer Bank  niespełniające kryteria klasyfikacji. </t>
  </si>
  <si>
    <t>Employment with Santander Bank Polska S.A. Group has been adjusted by posts in Santander Consumer Bank that do not meet the classification criteria.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</si>
</sst>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 numFmtId="169" formatCode="_-* #,##0_-;\-* #,##0_-;_-* &quot;-&quot;??_-;_-@_-"/>
    <numFmt numFmtId="170" formatCode="_(* #_);_(* \(#\);_(* &quot;-&quot;_);_(@_)"/>
  </numFmts>
  <fonts count="93">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i/>
      <sz val="9"/>
      <color rgb="FFFF0000"/>
      <name val="Open Sans"/>
      <family val="2"/>
      <charset val="238"/>
    </font>
  </fonts>
  <fills count="12">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s>
  <borders count="44">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50" fillId="0" borderId="0"/>
    <xf numFmtId="0" fontId="2" fillId="0" borderId="0"/>
    <xf numFmtId="0" fontId="2" fillId="0" borderId="0"/>
    <xf numFmtId="9" fontId="50" fillId="0" borderId="0" applyFont="0" applyFill="0" applyBorder="0" applyAlignment="0" applyProtection="0"/>
    <xf numFmtId="44" fontId="50" fillId="0" borderId="0" applyFont="0" applyFill="0" applyBorder="0" applyAlignment="0" applyProtection="0"/>
    <xf numFmtId="43" fontId="13" fillId="0" borderId="0" applyFont="0" applyFill="0" applyBorder="0" applyAlignment="0" applyProtection="0"/>
  </cellStyleXfs>
  <cellXfs count="471">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33"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5" fontId="37" fillId="0" borderId="18" xfId="0" applyNumberFormat="1" applyFont="1" applyBorder="1" applyAlignment="1">
      <alignment horizontal="right"/>
    </xf>
    <xf numFmtId="165" fontId="35" fillId="0" borderId="13" xfId="0" applyNumberFormat="1" applyFont="1" applyBorder="1" applyAlignment="1">
      <alignment horizontal="right" indent="1"/>
    </xf>
    <xf numFmtId="165"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5" fontId="42" fillId="0" borderId="1" xfId="0" applyNumberFormat="1" applyFont="1" applyBorder="1" applyAlignment="1">
      <alignment horizontal="right" indent="1"/>
    </xf>
    <xf numFmtId="0" fontId="42"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6" fillId="0" borderId="1" xfId="0" applyFont="1" applyBorder="1" applyAlignment="1">
      <alignment horizontal="left" wrapText="1"/>
    </xf>
    <xf numFmtId="0" fontId="39" fillId="0" borderId="0" xfId="0" applyFont="1" applyAlignment="1">
      <alignment vertical="top" wrapText="1"/>
    </xf>
    <xf numFmtId="0" fontId="26" fillId="0" borderId="1" xfId="0" quotePrefix="1" applyFont="1" applyBorder="1" applyAlignment="1">
      <alignment horizontal="left" wrapText="1"/>
    </xf>
    <xf numFmtId="165" fontId="43" fillId="0" borderId="0" xfId="16890" applyNumberFormat="1" applyFont="1" applyFill="1" applyBorder="1" applyAlignment="1">
      <alignment horizontal="right" vertical="center" wrapText="1"/>
    </xf>
    <xf numFmtId="165" fontId="43"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2"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5" fillId="0" borderId="0" xfId="0" applyFont="1"/>
    <xf numFmtId="0" fontId="18"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6" fillId="0" borderId="4" xfId="0" applyFont="1" applyBorder="1"/>
    <xf numFmtId="165" fontId="16" fillId="0" borderId="5" xfId="16890" applyNumberFormat="1" applyFont="1" applyFill="1" applyBorder="1" applyAlignment="1">
      <alignment horizontal="right" indent="1"/>
    </xf>
    <xf numFmtId="0" fontId="48"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8" fillId="0" borderId="0" xfId="0" applyFont="1"/>
    <xf numFmtId="0" fontId="46" fillId="0" borderId="4" xfId="0" applyFont="1" applyBorder="1" applyAlignment="1">
      <alignment wrapText="1"/>
    </xf>
    <xf numFmtId="0" fontId="48"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6" fontId="43" fillId="0" borderId="9" xfId="16890" applyNumberFormat="1" applyFont="1" applyFill="1" applyBorder="1" applyAlignment="1">
      <alignment horizontal="right" indent="1"/>
    </xf>
    <xf numFmtId="0" fontId="43"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49" fillId="0" borderId="0" xfId="21870"/>
    <xf numFmtId="0" fontId="44" fillId="10" borderId="30" xfId="21871" applyFont="1" applyFill="1" applyBorder="1" applyAlignment="1">
      <alignment vertical="center" wrapText="1"/>
    </xf>
    <xf numFmtId="0" fontId="44" fillId="9" borderId="30" xfId="21871" applyFont="1" applyFill="1" applyBorder="1" applyAlignment="1">
      <alignment vertical="center" wrapText="1"/>
    </xf>
    <xf numFmtId="0" fontId="53" fillId="0" borderId="0" xfId="21871" applyFont="1"/>
    <xf numFmtId="0" fontId="54" fillId="10" borderId="19" xfId="21871" applyFont="1" applyFill="1" applyBorder="1" applyAlignment="1">
      <alignment vertical="center" wrapText="1"/>
    </xf>
    <xf numFmtId="0" fontId="54" fillId="10" borderId="19" xfId="21871" applyFont="1" applyFill="1" applyBorder="1" applyAlignment="1">
      <alignment horizontal="right" vertical="center" wrapText="1"/>
    </xf>
    <xf numFmtId="0" fontId="55" fillId="10" borderId="0" xfId="21871" applyFont="1" applyFill="1" applyBorder="1" applyAlignment="1">
      <alignment horizontal="left" vertical="center" wrapText="1"/>
    </xf>
    <xf numFmtId="0" fontId="55" fillId="10" borderId="0" xfId="21871" applyFont="1" applyFill="1" applyBorder="1" applyAlignment="1">
      <alignment horizontal="right" vertical="center" wrapText="1"/>
    </xf>
    <xf numFmtId="0" fontId="55" fillId="10" borderId="30" xfId="21871" applyFont="1" applyFill="1" applyBorder="1" applyAlignment="1">
      <alignment horizontal="left" vertical="center" wrapText="1"/>
    </xf>
    <xf numFmtId="0" fontId="55" fillId="10" borderId="30" xfId="21871" applyFont="1" applyFill="1" applyBorder="1" applyAlignment="1">
      <alignment horizontal="right" vertical="center" wrapText="1"/>
    </xf>
    <xf numFmtId="168" fontId="58" fillId="9" borderId="0" xfId="21871" applyNumberFormat="1" applyFont="1" applyFill="1" applyBorder="1" applyAlignment="1">
      <alignment horizontal="right" vertical="center" wrapText="1"/>
    </xf>
    <xf numFmtId="0" fontId="53" fillId="9" borderId="0" xfId="21871" applyFont="1" applyFill="1"/>
    <xf numFmtId="0" fontId="55" fillId="9" borderId="0" xfId="21871" applyFont="1" applyFill="1" applyBorder="1" applyAlignment="1">
      <alignment horizontal="left" vertical="center" wrapText="1"/>
    </xf>
    <xf numFmtId="0" fontId="55" fillId="10" borderId="30" xfId="21871" applyFont="1" applyFill="1" applyBorder="1" applyAlignment="1">
      <alignment horizontal="left" wrapText="1"/>
    </xf>
    <xf numFmtId="3" fontId="56" fillId="0" borderId="0" xfId="21871" applyNumberFormat="1" applyFont="1" applyFill="1" applyBorder="1" applyAlignment="1">
      <alignment horizontal="right" vertical="center" wrapText="1"/>
    </xf>
    <xf numFmtId="3" fontId="55" fillId="0" borderId="0" xfId="21871" applyNumberFormat="1" applyFont="1"/>
    <xf numFmtId="0" fontId="52" fillId="0" borderId="0" xfId="0" applyFont="1" applyAlignment="1">
      <alignment horizontal="right" vertical="top" wrapText="1" indent="1"/>
    </xf>
    <xf numFmtId="3" fontId="56" fillId="0" borderId="30" xfId="21871"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6"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6" fillId="0" borderId="0" xfId="0" applyFont="1" applyFill="1"/>
    <xf numFmtId="0" fontId="46"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59" fillId="0" borderId="0" xfId="0" applyFont="1"/>
    <xf numFmtId="165" fontId="59" fillId="0" borderId="0" xfId="0" applyNumberFormat="1" applyFont="1"/>
    <xf numFmtId="165" fontId="43"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4" fontId="34" fillId="0" borderId="17" xfId="0" applyNumberFormat="1" applyFont="1" applyFill="1" applyBorder="1" applyAlignment="1">
      <alignment horizontal="right" wrapText="1"/>
    </xf>
    <xf numFmtId="165" fontId="35" fillId="0" borderId="13" xfId="0" applyNumberFormat="1" applyFont="1" applyFill="1" applyBorder="1" applyAlignment="1">
      <alignment horizontal="right" indent="1"/>
    </xf>
    <xf numFmtId="165" fontId="36" fillId="0" borderId="13" xfId="0" applyNumberFormat="1" applyFont="1" applyFill="1" applyBorder="1" applyAlignment="1">
      <alignment horizontal="right" indent="1"/>
    </xf>
    <xf numFmtId="165" fontId="37"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5" fillId="10" borderId="32" xfId="21871" applyFont="1" applyFill="1" applyBorder="1" applyAlignment="1">
      <alignment horizontal="left" vertical="center" wrapText="1"/>
    </xf>
    <xf numFmtId="0" fontId="55" fillId="10" borderId="32" xfId="21871" applyFont="1" applyFill="1" applyBorder="1" applyAlignment="1">
      <alignment horizontal="right" vertical="center" wrapText="1"/>
    </xf>
    <xf numFmtId="0" fontId="55" fillId="10" borderId="33" xfId="21871" applyFont="1" applyFill="1" applyBorder="1" applyAlignment="1">
      <alignment horizontal="left" vertical="center" wrapText="1"/>
    </xf>
    <xf numFmtId="0" fontId="55" fillId="10" borderId="33" xfId="21871" applyFont="1" applyFill="1" applyBorder="1" applyAlignment="1">
      <alignment horizontal="right" vertical="center" wrapText="1"/>
    </xf>
    <xf numFmtId="0" fontId="55" fillId="10" borderId="34" xfId="21871" applyFont="1" applyFill="1" applyBorder="1" applyAlignment="1">
      <alignment horizontal="left" vertical="center" wrapText="1"/>
    </xf>
    <xf numFmtId="44" fontId="55" fillId="10" borderId="34" xfId="21875" applyFont="1" applyFill="1" applyBorder="1" applyAlignment="1">
      <alignment horizontal="left" vertical="center" wrapText="1"/>
    </xf>
    <xf numFmtId="0" fontId="55" fillId="10" borderId="34" xfId="21871" applyFont="1" applyFill="1" applyBorder="1" applyAlignment="1">
      <alignment horizontal="right" vertical="center" wrapText="1"/>
    </xf>
    <xf numFmtId="44" fontId="55" fillId="10" borderId="34" xfId="21875" applyFont="1" applyFill="1" applyBorder="1" applyAlignment="1">
      <alignment horizontal="right" vertical="center" wrapText="1"/>
    </xf>
    <xf numFmtId="3" fontId="56" fillId="0" borderId="32" xfId="21871" applyNumberFormat="1" applyFont="1" applyFill="1" applyBorder="1" applyAlignment="1">
      <alignment horizontal="right" vertical="center" wrapText="1"/>
    </xf>
    <xf numFmtId="3" fontId="56" fillId="0" borderId="33" xfId="21871" applyNumberFormat="1" applyFont="1" applyFill="1" applyBorder="1" applyAlignment="1">
      <alignment horizontal="right" vertical="center" wrapText="1"/>
    </xf>
    <xf numFmtId="3" fontId="56" fillId="0" borderId="34" xfId="21871" applyNumberFormat="1" applyFont="1" applyFill="1" applyBorder="1" applyAlignment="1">
      <alignment horizontal="right" vertical="center" wrapText="1"/>
    </xf>
    <xf numFmtId="0" fontId="54" fillId="0" borderId="19" xfId="21871" applyFont="1" applyFill="1" applyBorder="1" applyAlignment="1">
      <alignment horizontal="right" vertical="center" wrapText="1"/>
    </xf>
    <xf numFmtId="0" fontId="53" fillId="0" borderId="0" xfId="21871" applyFont="1" applyFill="1"/>
    <xf numFmtId="3" fontId="58"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7"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7" fillId="10" borderId="0" xfId="21871" applyFont="1" applyFill="1" applyBorder="1" applyAlignment="1">
      <alignment horizontal="left" vertical="center" wrapText="1"/>
    </xf>
    <xf numFmtId="0" fontId="53" fillId="0" borderId="0" xfId="21871" applyFont="1" applyAlignment="1">
      <alignment horizontal="right"/>
    </xf>
    <xf numFmtId="0" fontId="52" fillId="0" borderId="0" xfId="0" applyFont="1" applyAlignment="1">
      <alignment horizontal="left" vertical="center"/>
    </xf>
    <xf numFmtId="0" fontId="52" fillId="0" borderId="0" xfId="0" applyFont="1" applyAlignment="1">
      <alignment horizontal="left" vertical="center" wrapText="1" shrinkToFit="1"/>
    </xf>
    <xf numFmtId="0" fontId="52" fillId="0" borderId="0" xfId="0" applyFont="1" applyAlignment="1">
      <alignment horizontal="justify" vertical="top" wrapText="1"/>
    </xf>
    <xf numFmtId="0" fontId="61" fillId="0" borderId="0" xfId="0" applyFont="1" applyAlignment="1">
      <alignment wrapText="1"/>
    </xf>
    <xf numFmtId="0" fontId="61" fillId="0" borderId="0" xfId="0" applyFont="1"/>
    <xf numFmtId="165" fontId="59" fillId="0" borderId="0" xfId="0" applyNumberFormat="1" applyFont="1" applyAlignment="1">
      <alignment wrapText="1"/>
    </xf>
    <xf numFmtId="0" fontId="26" fillId="0" borderId="1" xfId="0" applyFont="1" applyBorder="1" applyAlignment="1">
      <alignment horizontal="left"/>
    </xf>
    <xf numFmtId="0" fontId="52" fillId="0" borderId="0" xfId="0" applyFont="1" applyAlignment="1">
      <alignment horizontal="left" vertical="top" wrapText="1" indent="1"/>
    </xf>
    <xf numFmtId="14" fontId="62" fillId="0" borderId="17" xfId="0" applyNumberFormat="1" applyFont="1" applyBorder="1" applyAlignment="1">
      <alignment horizontal="right" vertical="center"/>
    </xf>
    <xf numFmtId="165" fontId="63" fillId="0" borderId="13" xfId="0" applyNumberFormat="1" applyFont="1" applyBorder="1" applyAlignment="1">
      <alignment horizontal="right" vertical="center" indent="1"/>
    </xf>
    <xf numFmtId="165" fontId="64" fillId="0" borderId="13" xfId="0" applyNumberFormat="1" applyFont="1" applyBorder="1" applyAlignment="1">
      <alignment horizontal="right" vertical="center" indent="1"/>
    </xf>
    <xf numFmtId="165" fontId="65" fillId="0" borderId="18" xfId="0" applyNumberFormat="1" applyFont="1" applyBorder="1" applyAlignment="1">
      <alignment horizontal="right" vertical="center"/>
    </xf>
    <xf numFmtId="14" fontId="62" fillId="0" borderId="19" xfId="0" applyNumberFormat="1" applyFont="1" applyBorder="1" applyAlignment="1">
      <alignment horizontal="right" vertical="center" wrapText="1"/>
    </xf>
    <xf numFmtId="165" fontId="64" fillId="0" borderId="0" xfId="0" applyNumberFormat="1" applyFont="1" applyAlignment="1">
      <alignment horizontal="right" vertical="center" wrapText="1"/>
    </xf>
    <xf numFmtId="0" fontId="64"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5"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2" fillId="0" borderId="0" xfId="0" applyFont="1" applyBorder="1" applyAlignment="1">
      <alignment horizontal="left"/>
    </xf>
    <xf numFmtId="165" fontId="42" fillId="0" borderId="0" xfId="0" applyNumberFormat="1" applyFont="1" applyBorder="1" applyAlignment="1">
      <alignment horizontal="right" indent="1"/>
    </xf>
    <xf numFmtId="0" fontId="66" fillId="0" borderId="12" xfId="0" applyFont="1" applyBorder="1" applyAlignment="1">
      <alignment horizontal="left"/>
    </xf>
    <xf numFmtId="0" fontId="45" fillId="0" borderId="0" xfId="0" applyNumberFormat="1" applyFont="1" applyFill="1"/>
    <xf numFmtId="165" fontId="29" fillId="0" borderId="0" xfId="0" applyNumberFormat="1" applyFont="1" applyFill="1"/>
    <xf numFmtId="165" fontId="29" fillId="0" borderId="0" xfId="0" applyNumberFormat="1" applyFont="1"/>
    <xf numFmtId="165" fontId="61" fillId="0" borderId="0" xfId="0" applyNumberFormat="1" applyFont="1"/>
    <xf numFmtId="3" fontId="67" fillId="0" borderId="0" xfId="0" applyNumberFormat="1" applyFont="1"/>
    <xf numFmtId="3" fontId="46" fillId="0" borderId="0" xfId="0" applyNumberFormat="1" applyFont="1"/>
    <xf numFmtId="165" fontId="0" fillId="0" borderId="0" xfId="0" applyNumberFormat="1"/>
    <xf numFmtId="3" fontId="46"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8" fillId="0" borderId="0" xfId="0" applyFont="1" applyFill="1"/>
    <xf numFmtId="0" fontId="68" fillId="0" borderId="0" xfId="0" applyFont="1"/>
    <xf numFmtId="3" fontId="56"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165" fontId="68" fillId="0" borderId="0" xfId="0" applyNumberFormat="1" applyFont="1"/>
    <xf numFmtId="0" fontId="69" fillId="0" borderId="0" xfId="0" applyFont="1"/>
    <xf numFmtId="166" fontId="67" fillId="0" borderId="0" xfId="0" applyNumberFormat="1" applyFont="1"/>
    <xf numFmtId="168" fontId="0" fillId="0" borderId="0" xfId="0" applyNumberFormat="1"/>
    <xf numFmtId="3" fontId="0" fillId="0" borderId="0" xfId="0" applyNumberFormat="1"/>
    <xf numFmtId="0" fontId="67" fillId="0" borderId="0" xfId="0" applyFont="1"/>
    <xf numFmtId="0" fontId="32" fillId="0" borderId="0" xfId="0" applyFont="1" applyFill="1"/>
    <xf numFmtId="0" fontId="26" fillId="0" borderId="0" xfId="0" applyFont="1"/>
    <xf numFmtId="165" fontId="32" fillId="0" borderId="0" xfId="16890" applyNumberFormat="1" applyFont="1" applyFill="1" applyBorder="1" applyAlignment="1">
      <alignment horizontal="right" indent="1"/>
    </xf>
    <xf numFmtId="165" fontId="26" fillId="0" borderId="0" xfId="0" applyNumberFormat="1" applyFont="1"/>
    <xf numFmtId="14" fontId="70" fillId="0" borderId="19" xfId="0" applyNumberFormat="1" applyFont="1" applyBorder="1" applyAlignment="1">
      <alignment horizontal="right" vertical="center" wrapText="1"/>
    </xf>
    <xf numFmtId="165" fontId="71" fillId="0" borderId="0" xfId="0" applyNumberFormat="1" applyFont="1" applyAlignment="1">
      <alignment horizontal="right" vertical="center" wrapText="1"/>
    </xf>
    <xf numFmtId="0" fontId="71" fillId="0" borderId="13" xfId="0" applyFont="1" applyBorder="1" applyAlignment="1">
      <alignment horizontal="left" vertical="center" wrapText="1"/>
    </xf>
    <xf numFmtId="165" fontId="72" fillId="0" borderId="13" xfId="0" applyNumberFormat="1" applyFont="1" applyBorder="1" applyAlignment="1">
      <alignment horizontal="right" vertical="center" indent="1"/>
    </xf>
    <xf numFmtId="165" fontId="71"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6" fillId="0" borderId="0" xfId="0" applyNumberFormat="1" applyFont="1" applyFill="1"/>
    <xf numFmtId="165" fontId="0" fillId="0" borderId="0" xfId="0" applyNumberFormat="1" applyFill="1"/>
    <xf numFmtId="169" fontId="61" fillId="0" borderId="0" xfId="0" applyNumberFormat="1" applyFont="1" applyFill="1"/>
    <xf numFmtId="169" fontId="68" fillId="0" borderId="0" xfId="0" applyNumberFormat="1" applyFont="1" applyFill="1"/>
    <xf numFmtId="0" fontId="61" fillId="0" borderId="0" xfId="0" applyFont="1" applyFill="1" applyAlignment="1">
      <alignment wrapText="1"/>
    </xf>
    <xf numFmtId="0" fontId="61" fillId="0" borderId="0" xfId="0" applyFont="1" applyFill="1"/>
    <xf numFmtId="165" fontId="61" fillId="0" borderId="0" xfId="0" applyNumberFormat="1" applyFont="1" applyFill="1"/>
    <xf numFmtId="0" fontId="29" fillId="0" borderId="0" xfId="0" applyFont="1" applyFill="1" applyAlignment="1">
      <alignment wrapText="1"/>
    </xf>
    <xf numFmtId="0" fontId="73"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4" fillId="0" borderId="0" xfId="0" applyNumberFormat="1" applyFont="1" applyFill="1"/>
    <xf numFmtId="0" fontId="67" fillId="0" borderId="0" xfId="0" applyFont="1" applyFill="1" applyAlignment="1">
      <alignment horizontal="right"/>
    </xf>
    <xf numFmtId="165" fontId="67" fillId="0" borderId="0" xfId="0" applyNumberFormat="1" applyFont="1" applyFill="1"/>
    <xf numFmtId="164" fontId="59" fillId="0" borderId="0" xfId="0" applyNumberFormat="1" applyFont="1"/>
    <xf numFmtId="4" fontId="67" fillId="0" borderId="0" xfId="0" applyNumberFormat="1" applyFont="1" applyFill="1" applyAlignment="1">
      <alignment horizontal="right"/>
    </xf>
    <xf numFmtId="4" fontId="67" fillId="0" borderId="0" xfId="0" applyNumberFormat="1" applyFont="1" applyFill="1"/>
    <xf numFmtId="0" fontId="26" fillId="0" borderId="0" xfId="0" applyFont="1" applyFill="1"/>
    <xf numFmtId="0" fontId="59" fillId="0" borderId="0" xfId="0" applyFont="1" applyBorder="1"/>
    <xf numFmtId="165" fontId="18" fillId="0" borderId="13" xfId="0" applyNumberFormat="1" applyFont="1" applyFill="1" applyBorder="1" applyAlignment="1">
      <alignment horizontal="right" vertical="center" indent="1"/>
    </xf>
    <xf numFmtId="165" fontId="64" fillId="0" borderId="13" xfId="0" applyNumberFormat="1" applyFont="1" applyFill="1" applyBorder="1" applyAlignment="1">
      <alignment horizontal="right" vertical="center" indent="1"/>
    </xf>
    <xf numFmtId="165" fontId="59"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5"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167" fontId="26" fillId="0" borderId="3"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5" fontId="42"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4" fillId="0" borderId="20" xfId="0" applyFont="1" applyBorder="1"/>
    <xf numFmtId="3" fontId="25" fillId="0" borderId="0" xfId="0" applyNumberFormat="1" applyFont="1"/>
    <xf numFmtId="165" fontId="24" fillId="0" borderId="1" xfId="0" applyNumberFormat="1" applyFont="1" applyBorder="1" applyAlignment="1">
      <alignment horizontal="right" indent="1"/>
    </xf>
    <xf numFmtId="165" fontId="28" fillId="0" borderId="1" xfId="0" applyNumberFormat="1" applyFont="1" applyBorder="1" applyAlignment="1">
      <alignment horizontal="right" inden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0" fontId="30" fillId="0" borderId="18" xfId="0" applyFont="1" applyBorder="1" applyAlignment="1">
      <alignmen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0" fontId="23" fillId="0" borderId="17" xfId="16875" applyFont="1" applyFill="1" applyBorder="1" applyAlignment="1">
      <alignment horizontal="left" wrapText="1"/>
    </xf>
    <xf numFmtId="4" fontId="76" fillId="0" borderId="17" xfId="16890" applyNumberFormat="1" applyFont="1" applyFill="1" applyBorder="1" applyAlignment="1">
      <alignment horizontal="right" vertical="center" wrapText="1"/>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0" fontId="52" fillId="0" borderId="0" xfId="0" applyFont="1" applyAlignment="1">
      <alignment horizontal="justify" vertical="center"/>
    </xf>
    <xf numFmtId="0" fontId="22" fillId="0" borderId="3" xfId="16890" applyFont="1" applyFill="1" applyBorder="1" applyAlignment="1">
      <alignment horizontal="left"/>
    </xf>
    <xf numFmtId="3" fontId="22" fillId="0" borderId="3" xfId="16890" applyNumberFormat="1" applyFont="1" applyFill="1" applyBorder="1" applyAlignment="1">
      <alignment horizontal="right"/>
    </xf>
    <xf numFmtId="165" fontId="16" fillId="0" borderId="13" xfId="21872" applyNumberFormat="1" applyFont="1" applyFill="1" applyBorder="1" applyAlignment="1">
      <alignment horizontal="right" vertical="center" indent="1"/>
    </xf>
    <xf numFmtId="165" fontId="16" fillId="0" borderId="13" xfId="21872" applyNumberFormat="1" applyFont="1" applyFill="1" applyBorder="1" applyAlignment="1">
      <alignment horizontal="center" vertical="center"/>
    </xf>
    <xf numFmtId="167" fontId="26" fillId="0" borderId="3" xfId="16890" applyNumberFormat="1" applyFont="1" applyFill="1" applyBorder="1" applyAlignment="1">
      <alignment horizontal="right" vertical="center" indent="1"/>
    </xf>
    <xf numFmtId="0" fontId="77" fillId="0" borderId="0" xfId="0" applyFont="1"/>
    <xf numFmtId="0" fontId="78" fillId="0" borderId="22" xfId="0" applyFont="1" applyBorder="1" applyAlignment="1">
      <alignment horizontal="right" vertical="top"/>
    </xf>
    <xf numFmtId="165" fontId="79" fillId="0" borderId="13" xfId="0" applyNumberFormat="1" applyFont="1" applyBorder="1" applyAlignment="1">
      <alignment horizontal="right" vertical="center" indent="1"/>
    </xf>
    <xf numFmtId="165" fontId="80" fillId="0" borderId="18" xfId="0" applyNumberFormat="1" applyFont="1" applyBorder="1" applyAlignment="1">
      <alignment horizontal="right" vertical="center"/>
    </xf>
    <xf numFmtId="165" fontId="79" fillId="0" borderId="13" xfId="0" applyNumberFormat="1" applyFont="1" applyBorder="1" applyAlignment="1">
      <alignment horizontal="right" vertical="top" indent="1"/>
    </xf>
    <xf numFmtId="165" fontId="79" fillId="0" borderId="0" xfId="0" applyNumberFormat="1" applyFont="1" applyAlignment="1">
      <alignment horizontal="right" vertical="top" indent="1"/>
    </xf>
    <xf numFmtId="165" fontId="81" fillId="0" borderId="18" xfId="0" applyNumberFormat="1" applyFont="1" applyBorder="1" applyAlignment="1">
      <alignment horizontal="right" vertical="top"/>
    </xf>
    <xf numFmtId="165" fontId="79" fillId="0" borderId="13" xfId="0" applyNumberFormat="1" applyFont="1" applyBorder="1" applyAlignment="1">
      <alignment horizontal="right" indent="1"/>
    </xf>
    <xf numFmtId="165" fontId="39" fillId="0" borderId="0" xfId="0" applyNumberFormat="1" applyFont="1"/>
    <xf numFmtId="165" fontId="79" fillId="0" borderId="13" xfId="0" applyNumberFormat="1" applyFont="1" applyBorder="1" applyAlignment="1" applyProtection="1">
      <alignment horizontal="right" indent="1"/>
      <protection locked="0" hidden="1"/>
    </xf>
    <xf numFmtId="165" fontId="45" fillId="0" borderId="0" xfId="0" applyNumberFormat="1" applyFont="1"/>
    <xf numFmtId="14" fontId="54" fillId="10" borderId="19" xfId="21871" applyNumberFormat="1" applyFont="1" applyFill="1" applyBorder="1" applyAlignment="1">
      <alignment horizontal="right" vertical="center" wrapText="1"/>
    </xf>
    <xf numFmtId="14" fontId="54" fillId="0" borderId="19" xfId="21871" applyNumberFormat="1" applyFont="1" applyFill="1" applyBorder="1" applyAlignment="1">
      <alignment horizontal="right" vertical="center" wrapText="1"/>
    </xf>
    <xf numFmtId="0" fontId="40" fillId="0" borderId="22" xfId="0" applyFont="1" applyBorder="1" applyAlignment="1">
      <alignment horizontal="right" vertical="top"/>
    </xf>
    <xf numFmtId="165" fontId="16" fillId="0" borderId="0" xfId="0" applyNumberFormat="1" applyFont="1" applyFill="1" applyAlignment="1">
      <alignment horizontal="center" vertical="center"/>
    </xf>
    <xf numFmtId="165" fontId="18" fillId="0" borderId="0" xfId="0" applyNumberFormat="1" applyFont="1" applyFill="1" applyAlignment="1">
      <alignment horizontal="right" vertical="center"/>
    </xf>
    <xf numFmtId="3" fontId="16" fillId="0" borderId="0" xfId="0" applyNumberFormat="1" applyFont="1"/>
    <xf numFmtId="0" fontId="26" fillId="0" borderId="43" xfId="16890" applyFont="1" applyFill="1" applyBorder="1" applyAlignment="1">
      <alignment horizontal="left" wrapText="1"/>
    </xf>
    <xf numFmtId="3" fontId="24" fillId="0" borderId="0" xfId="0" applyNumberFormat="1" applyFont="1"/>
    <xf numFmtId="0" fontId="16" fillId="0" borderId="43" xfId="16890" applyFont="1" applyFill="1" applyBorder="1" applyAlignment="1">
      <alignment horizontal="left" vertical="center" wrapText="1"/>
    </xf>
    <xf numFmtId="165" fontId="24" fillId="0" borderId="1" xfId="0" applyNumberFormat="1" applyFont="1" applyBorder="1" applyAlignment="1">
      <alignment horizontal="right" vertical="top" indent="1"/>
    </xf>
    <xf numFmtId="165" fontId="82" fillId="0" borderId="1" xfId="0" applyNumberFormat="1" applyFont="1" applyBorder="1" applyAlignment="1">
      <alignment horizontal="right" vertical="top" indent="1"/>
    </xf>
    <xf numFmtId="165" fontId="83" fillId="0" borderId="1" xfId="0" applyNumberFormat="1" applyFont="1" applyBorder="1" applyAlignment="1">
      <alignment horizontal="right" indent="1"/>
    </xf>
    <xf numFmtId="165" fontId="83" fillId="0" borderId="1" xfId="0" applyNumberFormat="1" applyFont="1" applyFill="1" applyBorder="1" applyAlignment="1">
      <alignment horizontal="right" indent="1"/>
    </xf>
    <xf numFmtId="165" fontId="84" fillId="0" borderId="1" xfId="0" applyNumberFormat="1" applyFont="1" applyFill="1" applyBorder="1" applyAlignment="1">
      <alignment horizontal="right" indent="1"/>
    </xf>
    <xf numFmtId="165" fontId="84" fillId="0" borderId="1" xfId="0" applyNumberFormat="1" applyFont="1" applyBorder="1" applyAlignment="1">
      <alignment horizontal="right" indent="1"/>
    </xf>
    <xf numFmtId="165" fontId="85" fillId="0" borderId="18" xfId="0" applyNumberFormat="1" applyFont="1" applyBorder="1" applyAlignment="1">
      <alignment horizontal="right" vertical="top"/>
    </xf>
    <xf numFmtId="165" fontId="24" fillId="0" borderId="0" xfId="0" applyNumberFormat="1" applyFont="1"/>
    <xf numFmtId="14" fontId="86" fillId="0" borderId="22" xfId="0" applyNumberFormat="1" applyFont="1" applyBorder="1" applyAlignment="1">
      <alignment horizontal="right" vertical="top"/>
    </xf>
    <xf numFmtId="165" fontId="87" fillId="0" borderId="13" xfId="0" applyNumberFormat="1" applyFont="1" applyBorder="1" applyAlignment="1">
      <alignment horizontal="right" vertical="top" indent="1"/>
    </xf>
    <xf numFmtId="165" fontId="88" fillId="0" borderId="13" xfId="0" applyNumberFormat="1" applyFont="1" applyBorder="1" applyAlignment="1">
      <alignment horizontal="right" vertical="top" indent="1"/>
    </xf>
    <xf numFmtId="165" fontId="89" fillId="0" borderId="18" xfId="0" applyNumberFormat="1" applyFont="1" applyBorder="1" applyAlignment="1">
      <alignment horizontal="right" vertical="top"/>
    </xf>
    <xf numFmtId="165" fontId="87" fillId="0" borderId="25" xfId="0" applyNumberFormat="1" applyFont="1" applyBorder="1" applyAlignment="1">
      <alignment horizontal="right" vertical="top" indent="1"/>
    </xf>
    <xf numFmtId="0" fontId="90" fillId="0" borderId="22" xfId="0" applyFont="1" applyBorder="1" applyAlignment="1">
      <alignment horizontal="right" vertical="top"/>
    </xf>
    <xf numFmtId="165" fontId="83" fillId="0" borderId="13" xfId="0" applyNumberFormat="1" applyFont="1" applyBorder="1" applyAlignment="1">
      <alignment horizontal="right" vertical="center" indent="1"/>
    </xf>
    <xf numFmtId="165" fontId="89" fillId="0" borderId="18" xfId="0" applyNumberFormat="1" applyFont="1" applyBorder="1" applyAlignment="1">
      <alignment horizontal="right" vertical="center"/>
    </xf>
    <xf numFmtId="165" fontId="83" fillId="0" borderId="13" xfId="0" applyNumberFormat="1" applyFont="1" applyBorder="1" applyAlignment="1">
      <alignment horizontal="right" vertical="top" indent="1"/>
    </xf>
    <xf numFmtId="165" fontId="83" fillId="0" borderId="0" xfId="0" applyNumberFormat="1" applyFont="1" applyAlignment="1">
      <alignment horizontal="right" vertical="top" indent="1"/>
    </xf>
    <xf numFmtId="165" fontId="83" fillId="0" borderId="13" xfId="0" applyNumberFormat="1" applyFont="1" applyBorder="1" applyAlignment="1" applyProtection="1">
      <alignment horizontal="right" vertical="top" indent="1"/>
      <protection locked="0" hidden="1"/>
    </xf>
    <xf numFmtId="0" fontId="82" fillId="0" borderId="0" xfId="0" applyFont="1"/>
    <xf numFmtId="0" fontId="0" fillId="0" borderId="0" xfId="0" applyFont="1"/>
    <xf numFmtId="165" fontId="74" fillId="0" borderId="13" xfId="16890" applyNumberFormat="1" applyFont="1" applyFill="1" applyBorder="1" applyAlignment="1">
      <alignment horizontal="right" vertical="center" indent="1"/>
    </xf>
    <xf numFmtId="165" fontId="15" fillId="0" borderId="0" xfId="16890" applyNumberFormat="1" applyFont="1" applyFill="1" applyBorder="1" applyAlignment="1">
      <alignment horizontal="center" vertical="center"/>
    </xf>
    <xf numFmtId="0" fontId="83" fillId="0" borderId="0" xfId="0" applyNumberFormat="1" applyFont="1" applyFill="1"/>
    <xf numFmtId="0" fontId="83" fillId="0" borderId="0" xfId="0" applyFont="1" applyFill="1"/>
    <xf numFmtId="0" fontId="82" fillId="0" borderId="0" xfId="0" applyNumberFormat="1" applyFont="1" applyBorder="1" applyAlignment="1"/>
    <xf numFmtId="0" fontId="82" fillId="0" borderId="0" xfId="0" applyNumberFormat="1" applyFont="1" applyAlignment="1"/>
    <xf numFmtId="0" fontId="83" fillId="0" borderId="0" xfId="0" applyNumberFormat="1" applyFont="1" applyFill="1" applyBorder="1" applyAlignment="1"/>
    <xf numFmtId="0" fontId="83" fillId="0" borderId="0" xfId="0" applyFont="1"/>
    <xf numFmtId="4" fontId="24" fillId="0" borderId="0" xfId="0" applyNumberFormat="1" applyFont="1"/>
    <xf numFmtId="3" fontId="56" fillId="11" borderId="0" xfId="21871" applyNumberFormat="1" applyFont="1" applyFill="1" applyBorder="1" applyAlignment="1">
      <alignment horizontal="right" vertical="center" wrapText="1"/>
    </xf>
    <xf numFmtId="165" fontId="91" fillId="0" borderId="0" xfId="0" applyNumberFormat="1" applyFont="1"/>
    <xf numFmtId="0" fontId="91" fillId="0" borderId="0" xfId="0" applyFont="1"/>
    <xf numFmtId="0" fontId="92" fillId="0" borderId="0" xfId="0" applyFont="1"/>
    <xf numFmtId="43" fontId="91" fillId="0" borderId="0" xfId="0" applyNumberFormat="1" applyFont="1"/>
    <xf numFmtId="164" fontId="91" fillId="0" borderId="0" xfId="0" applyNumberFormat="1" applyFont="1"/>
    <xf numFmtId="165" fontId="21" fillId="0" borderId="0" xfId="0" applyNumberFormat="1" applyFont="1"/>
    <xf numFmtId="14" fontId="17" fillId="0" borderId="17" xfId="0" applyNumberFormat="1" applyFont="1" applyBorder="1" applyAlignment="1">
      <alignment horizontal="right" vertical="center"/>
    </xf>
    <xf numFmtId="165" fontId="19" fillId="0" borderId="18" xfId="0" applyNumberFormat="1" applyFont="1" applyBorder="1" applyAlignment="1">
      <alignment horizontal="right" vertical="center" wrapText="1"/>
    </xf>
    <xf numFmtId="165" fontId="46" fillId="0" borderId="0" xfId="0" applyNumberFormat="1" applyFont="1" applyBorder="1"/>
    <xf numFmtId="165" fontId="15" fillId="0" borderId="0" xfId="0" applyNumberFormat="1" applyFont="1"/>
    <xf numFmtId="43" fontId="29" fillId="0" borderId="0" xfId="0" applyNumberFormat="1" applyFont="1"/>
    <xf numFmtId="170" fontId="16" fillId="0" borderId="13" xfId="16890" applyNumberFormat="1" applyFont="1" applyFill="1" applyBorder="1" applyAlignment="1">
      <alignment horizontal="right" vertical="center" indent="1"/>
    </xf>
    <xf numFmtId="169" fontId="29" fillId="0" borderId="0" xfId="0" applyNumberFormat="1" applyFont="1"/>
    <xf numFmtId="165" fontId="25" fillId="0" borderId="0" xfId="0" applyNumberFormat="1" applyFont="1"/>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07" Type="http://schemas.openxmlformats.org/officeDocument/2006/relationships/externalLink" Target="externalLinks/externalLink87.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87" Type="http://schemas.openxmlformats.org/officeDocument/2006/relationships/externalLink" Target="externalLinks/externalLink67.xml"/><Relationship Id="rId102" Type="http://schemas.openxmlformats.org/officeDocument/2006/relationships/externalLink" Target="externalLinks/externalLink82.xml"/><Relationship Id="rId110"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103" Type="http://schemas.openxmlformats.org/officeDocument/2006/relationships/externalLink" Target="externalLinks/externalLink83.xml"/><Relationship Id="rId10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styles" Target="styles.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y rachunek"/>
      <sheetName val="Noty bilans"/>
      <sheetName val="File Details"/>
      <sheetName val="status"/>
      <sheetName val="kursy zestawienie"/>
      <sheetName val="wybrane dane finansowe"/>
      <sheetName val="P&amp;L"/>
      <sheetName val="BS"/>
      <sheetName val="13 CF"/>
      <sheetName val="11 kapitały Skons 31.12.2005"/>
      <sheetName val="11 kapitały Skons 31.12.2004"/>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v>
          </cell>
        </row>
      </sheetData>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printerSettings" Target="../printerSettings/printerSettings28.bin"/><Relationship Id="rId7" Type="http://schemas.openxmlformats.org/officeDocument/2006/relationships/printerSettings" Target="../printerSettings/printerSettings32.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zoomScaleNormal="68" workbookViewId="0">
      <pane xSplit="1" ySplit="1" topLeftCell="B2" activePane="bottomRight" state="frozen"/>
      <selection pane="topRight" activeCell="B1" sqref="B1"/>
      <selection pane="bottomLeft" activeCell="A2" sqref="A2"/>
      <selection pane="bottomRight" activeCell="B2" sqref="B2"/>
    </sheetView>
  </sheetViews>
  <sheetFormatPr defaultColWidth="9.140625" defaultRowHeight="14.25"/>
  <cols>
    <col min="1" max="2" width="50.85546875" style="6" customWidth="1"/>
    <col min="3" max="11" width="13.42578125" style="6" customWidth="1"/>
    <col min="12" max="16" width="13.42578125" style="29" customWidth="1"/>
    <col min="17" max="18" width="15.5703125" style="29" customWidth="1"/>
    <col min="19" max="19" width="16.42578125" style="29" customWidth="1"/>
    <col min="20" max="20" width="15.140625" style="458" customWidth="1"/>
    <col min="21" max="21" width="11.5703125" style="458" bestFit="1" customWidth="1"/>
    <col min="22" max="22" width="13.42578125" style="29" bestFit="1" customWidth="1"/>
    <col min="23" max="23" width="10.140625" style="29" bestFit="1" customWidth="1"/>
    <col min="24" max="27" width="9.140625" style="29"/>
    <col min="28" max="16384" width="9.140625" style="6"/>
  </cols>
  <sheetData>
    <row r="1" spans="1:23" ht="17.25" customHeight="1" thickBot="1">
      <c r="A1" s="4" t="s">
        <v>87</v>
      </c>
      <c r="B1" s="4" t="s">
        <v>0</v>
      </c>
      <c r="C1" s="5" t="s">
        <v>115</v>
      </c>
      <c r="D1" s="5" t="s">
        <v>111</v>
      </c>
      <c r="E1" s="5" t="s">
        <v>116</v>
      </c>
      <c r="F1" s="5" t="s">
        <v>117</v>
      </c>
      <c r="G1" s="5" t="s">
        <v>118</v>
      </c>
      <c r="H1" s="5" t="s">
        <v>136</v>
      </c>
      <c r="I1" s="5" t="s">
        <v>137</v>
      </c>
      <c r="J1" s="5" t="s">
        <v>146</v>
      </c>
      <c r="K1" s="5" t="s">
        <v>155</v>
      </c>
      <c r="L1" s="5" t="s">
        <v>587</v>
      </c>
      <c r="M1" s="5" t="s">
        <v>621</v>
      </c>
      <c r="N1" s="5" t="s">
        <v>628</v>
      </c>
      <c r="O1" s="5" t="s">
        <v>668</v>
      </c>
      <c r="P1" s="5" t="s">
        <v>672</v>
      </c>
      <c r="Q1" s="5" t="s">
        <v>681</v>
      </c>
      <c r="R1" s="5" t="s">
        <v>693</v>
      </c>
    </row>
    <row r="2" spans="1:23" ht="15" customHeight="1">
      <c r="A2" s="7" t="s">
        <v>149</v>
      </c>
      <c r="B2" s="349" t="s">
        <v>150</v>
      </c>
      <c r="C2" s="343">
        <v>1559802</v>
      </c>
      <c r="D2" s="343">
        <v>1620968</v>
      </c>
      <c r="E2" s="343">
        <v>1663808</v>
      </c>
      <c r="F2" s="343">
        <v>1684729</v>
      </c>
      <c r="G2" s="343">
        <v>1688501</v>
      </c>
      <c r="H2" s="343">
        <v>1736743</v>
      </c>
      <c r="I2" s="343">
        <v>1805709</v>
      </c>
      <c r="J2" s="343">
        <v>1982843</v>
      </c>
      <c r="K2" s="343">
        <v>2081699</v>
      </c>
      <c r="L2" s="343">
        <v>2116449</v>
      </c>
      <c r="M2" s="343">
        <v>2166156</v>
      </c>
      <c r="N2" s="343">
        <v>2097532</v>
      </c>
      <c r="O2" s="343">
        <v>2050090</v>
      </c>
      <c r="P2" s="343">
        <v>1758240</v>
      </c>
      <c r="Q2" s="343">
        <v>1548842</v>
      </c>
      <c r="R2" s="343">
        <v>1539580</v>
      </c>
      <c r="S2" s="457"/>
      <c r="T2" s="457"/>
    </row>
    <row r="3" spans="1:23" ht="28.5" customHeight="1">
      <c r="A3" s="8" t="s">
        <v>119</v>
      </c>
      <c r="B3" s="350" t="s">
        <v>123</v>
      </c>
      <c r="C3" s="344">
        <v>0</v>
      </c>
      <c r="D3" s="344">
        <v>0</v>
      </c>
      <c r="E3" s="344">
        <v>0</v>
      </c>
      <c r="F3" s="344">
        <v>0</v>
      </c>
      <c r="G3" s="344">
        <v>1487943</v>
      </c>
      <c r="H3" s="344">
        <v>1537794</v>
      </c>
      <c r="I3" s="344">
        <v>1584506</v>
      </c>
      <c r="J3" s="344">
        <v>1734889</v>
      </c>
      <c r="K3" s="344">
        <v>1821282</v>
      </c>
      <c r="L3" s="344">
        <v>1869671</v>
      </c>
      <c r="M3" s="344">
        <v>1923854</v>
      </c>
      <c r="N3" s="344">
        <v>1852731</v>
      </c>
      <c r="O3" s="344">
        <v>1816161</v>
      </c>
      <c r="P3" s="344">
        <v>1535340</v>
      </c>
      <c r="Q3" s="344">
        <v>1323301</v>
      </c>
      <c r="R3" s="344">
        <v>1311566</v>
      </c>
      <c r="S3" s="457"/>
      <c r="T3" s="457"/>
      <c r="U3" s="460"/>
      <c r="V3" s="461"/>
      <c r="W3" s="458"/>
    </row>
    <row r="4" spans="1:23" ht="28.5" customHeight="1">
      <c r="A4" s="8" t="s">
        <v>120</v>
      </c>
      <c r="B4" s="350" t="s">
        <v>124</v>
      </c>
      <c r="C4" s="344">
        <v>0</v>
      </c>
      <c r="D4" s="344">
        <v>0</v>
      </c>
      <c r="E4" s="344">
        <v>0</v>
      </c>
      <c r="F4" s="344">
        <v>0</v>
      </c>
      <c r="G4" s="344">
        <v>163239</v>
      </c>
      <c r="H4" s="344">
        <v>174832</v>
      </c>
      <c r="I4" s="344">
        <v>189226</v>
      </c>
      <c r="J4" s="344">
        <v>206081</v>
      </c>
      <c r="K4" s="344">
        <v>209674</v>
      </c>
      <c r="L4" s="344">
        <v>199210</v>
      </c>
      <c r="M4" s="344">
        <v>209193</v>
      </c>
      <c r="N4" s="344">
        <v>215747</v>
      </c>
      <c r="O4" s="344">
        <v>206593</v>
      </c>
      <c r="P4" s="344">
        <v>209592</v>
      </c>
      <c r="Q4" s="344">
        <v>219908</v>
      </c>
      <c r="R4" s="344">
        <v>217748</v>
      </c>
      <c r="S4" s="457"/>
      <c r="T4" s="457"/>
      <c r="U4" s="460"/>
      <c r="V4" s="461"/>
      <c r="W4" s="460"/>
    </row>
    <row r="5" spans="1:23" ht="28.5" customHeight="1">
      <c r="A5" s="8" t="s">
        <v>121</v>
      </c>
      <c r="B5" s="350" t="s">
        <v>122</v>
      </c>
      <c r="C5" s="344">
        <v>0</v>
      </c>
      <c r="D5" s="344">
        <v>0</v>
      </c>
      <c r="E5" s="344">
        <v>0</v>
      </c>
      <c r="F5" s="344">
        <v>0</v>
      </c>
      <c r="G5" s="344">
        <v>37319</v>
      </c>
      <c r="H5" s="344">
        <v>24117</v>
      </c>
      <c r="I5" s="344">
        <v>31977</v>
      </c>
      <c r="J5" s="344">
        <v>41873</v>
      </c>
      <c r="K5" s="344">
        <v>50743</v>
      </c>
      <c r="L5" s="344">
        <v>47568</v>
      </c>
      <c r="M5" s="344">
        <v>33109</v>
      </c>
      <c r="N5" s="344">
        <v>29054</v>
      </c>
      <c r="O5" s="344">
        <v>27336</v>
      </c>
      <c r="P5" s="344">
        <v>13308</v>
      </c>
      <c r="Q5" s="344">
        <v>5633</v>
      </c>
      <c r="R5" s="344">
        <v>10266</v>
      </c>
      <c r="S5" s="457"/>
      <c r="T5" s="457"/>
      <c r="U5" s="460"/>
      <c r="V5" s="461"/>
    </row>
    <row r="6" spans="1:23" ht="15" customHeight="1">
      <c r="A6" s="10" t="s">
        <v>88</v>
      </c>
      <c r="B6" s="351" t="s">
        <v>50</v>
      </c>
      <c r="C6" s="344">
        <v>-305806</v>
      </c>
      <c r="D6" s="344">
        <v>-318481</v>
      </c>
      <c r="E6" s="344">
        <v>-322842</v>
      </c>
      <c r="F6" s="344">
        <v>-305281</v>
      </c>
      <c r="G6" s="344">
        <v>-298675</v>
      </c>
      <c r="H6" s="344">
        <v>-340536</v>
      </c>
      <c r="I6" s="344">
        <v>-383490</v>
      </c>
      <c r="J6" s="344">
        <v>-448690</v>
      </c>
      <c r="K6" s="344">
        <v>-473099</v>
      </c>
      <c r="L6" s="344">
        <v>-492917</v>
      </c>
      <c r="M6" s="344">
        <v>-465122</v>
      </c>
      <c r="N6" s="344">
        <v>-450529</v>
      </c>
      <c r="O6" s="344">
        <v>-413777</v>
      </c>
      <c r="P6" s="344">
        <v>-299805</v>
      </c>
      <c r="Q6" s="344">
        <v>-166160</v>
      </c>
      <c r="R6" s="344">
        <v>-128861</v>
      </c>
      <c r="S6" s="457"/>
      <c r="T6" s="457"/>
    </row>
    <row r="7" spans="1:23" ht="15" customHeight="1">
      <c r="A7" s="11" t="s">
        <v>89</v>
      </c>
      <c r="B7" s="352" t="s">
        <v>1</v>
      </c>
      <c r="C7" s="345">
        <v>1253996</v>
      </c>
      <c r="D7" s="345">
        <v>1302487</v>
      </c>
      <c r="E7" s="345">
        <v>1340966</v>
      </c>
      <c r="F7" s="345">
        <v>1379448</v>
      </c>
      <c r="G7" s="345">
        <v>1389826</v>
      </c>
      <c r="H7" s="345">
        <v>1396207</v>
      </c>
      <c r="I7" s="345">
        <v>1422219</v>
      </c>
      <c r="J7" s="345">
        <v>1534153</v>
      </c>
      <c r="K7" s="345">
        <v>1608600</v>
      </c>
      <c r="L7" s="345">
        <v>1623532</v>
      </c>
      <c r="M7" s="345">
        <v>1701034</v>
      </c>
      <c r="N7" s="345">
        <v>1647003</v>
      </c>
      <c r="O7" s="345">
        <v>1636313</v>
      </c>
      <c r="P7" s="345">
        <v>1458435</v>
      </c>
      <c r="Q7" s="345">
        <v>1382682</v>
      </c>
      <c r="R7" s="345">
        <v>1410719</v>
      </c>
      <c r="S7" s="457"/>
      <c r="T7" s="457"/>
    </row>
    <row r="8" spans="1:23" ht="15" customHeight="1">
      <c r="A8" s="10" t="s">
        <v>90</v>
      </c>
      <c r="B8" s="351" t="s">
        <v>2</v>
      </c>
      <c r="C8" s="344">
        <v>571025</v>
      </c>
      <c r="D8" s="344">
        <v>607881</v>
      </c>
      <c r="E8" s="344">
        <v>654490</v>
      </c>
      <c r="F8" s="344">
        <v>642813</v>
      </c>
      <c r="G8" s="344">
        <v>603973</v>
      </c>
      <c r="H8" s="344">
        <v>649627</v>
      </c>
      <c r="I8" s="344">
        <v>608742</v>
      </c>
      <c r="J8" s="344">
        <v>664230</v>
      </c>
      <c r="K8" s="344">
        <v>629803</v>
      </c>
      <c r="L8" s="344">
        <v>661065</v>
      </c>
      <c r="M8" s="344">
        <v>662229</v>
      </c>
      <c r="N8" s="344">
        <v>694952</v>
      </c>
      <c r="O8" s="344">
        <v>661836</v>
      </c>
      <c r="P8" s="344">
        <v>603635</v>
      </c>
      <c r="Q8" s="344">
        <v>668754</v>
      </c>
      <c r="R8" s="344">
        <v>704582</v>
      </c>
      <c r="S8" s="457"/>
      <c r="T8" s="457"/>
    </row>
    <row r="9" spans="1:23" ht="15" customHeight="1">
      <c r="A9" s="10" t="s">
        <v>91</v>
      </c>
      <c r="B9" s="351" t="s">
        <v>3</v>
      </c>
      <c r="C9" s="344">
        <v>-95832</v>
      </c>
      <c r="D9" s="344">
        <v>-112239</v>
      </c>
      <c r="E9" s="344">
        <v>-127585</v>
      </c>
      <c r="F9" s="344">
        <v>-127427</v>
      </c>
      <c r="G9" s="344">
        <v>-88859</v>
      </c>
      <c r="H9" s="344">
        <v>-119867</v>
      </c>
      <c r="I9" s="344">
        <v>-93092</v>
      </c>
      <c r="J9" s="344">
        <v>-166952</v>
      </c>
      <c r="K9" s="344">
        <v>-109741</v>
      </c>
      <c r="L9" s="344">
        <v>-138708</v>
      </c>
      <c r="M9" s="344">
        <v>-118182</v>
      </c>
      <c r="N9" s="344">
        <v>-153246</v>
      </c>
      <c r="O9" s="344">
        <v>-123592</v>
      </c>
      <c r="P9" s="344">
        <v>-111804</v>
      </c>
      <c r="Q9" s="344">
        <v>-116024</v>
      </c>
      <c r="R9" s="344">
        <v>-135281</v>
      </c>
      <c r="S9" s="457"/>
      <c r="T9" s="457"/>
    </row>
    <row r="10" spans="1:23" ht="15" customHeight="1">
      <c r="A10" s="11" t="s">
        <v>55</v>
      </c>
      <c r="B10" s="352" t="s">
        <v>4</v>
      </c>
      <c r="C10" s="345">
        <v>475193</v>
      </c>
      <c r="D10" s="345">
        <v>495642</v>
      </c>
      <c r="E10" s="345">
        <v>526905</v>
      </c>
      <c r="F10" s="345">
        <v>515386</v>
      </c>
      <c r="G10" s="345">
        <v>515114</v>
      </c>
      <c r="H10" s="345">
        <v>529760</v>
      </c>
      <c r="I10" s="345">
        <v>515650</v>
      </c>
      <c r="J10" s="345">
        <v>497278</v>
      </c>
      <c r="K10" s="345">
        <v>520062</v>
      </c>
      <c r="L10" s="345">
        <v>522357</v>
      </c>
      <c r="M10" s="345">
        <v>544047</v>
      </c>
      <c r="N10" s="345">
        <v>541706</v>
      </c>
      <c r="O10" s="345">
        <v>538244</v>
      </c>
      <c r="P10" s="345">
        <v>491831</v>
      </c>
      <c r="Q10" s="345">
        <v>552730</v>
      </c>
      <c r="R10" s="345">
        <v>569301</v>
      </c>
      <c r="S10" s="457"/>
      <c r="T10" s="457"/>
    </row>
    <row r="11" spans="1:23" ht="15" customHeight="1">
      <c r="A11" s="10" t="s">
        <v>92</v>
      </c>
      <c r="B11" s="351" t="s">
        <v>5</v>
      </c>
      <c r="C11" s="344">
        <v>345</v>
      </c>
      <c r="D11" s="344">
        <v>75579</v>
      </c>
      <c r="E11" s="344">
        <v>712</v>
      </c>
      <c r="F11" s="344">
        <v>180</v>
      </c>
      <c r="G11" s="344">
        <v>185</v>
      </c>
      <c r="H11" s="344">
        <v>98323</v>
      </c>
      <c r="I11" s="344">
        <v>1353</v>
      </c>
      <c r="J11" s="344">
        <v>255</v>
      </c>
      <c r="K11" s="344">
        <v>247</v>
      </c>
      <c r="L11" s="344">
        <v>96993</v>
      </c>
      <c r="M11" s="344">
        <v>1468</v>
      </c>
      <c r="N11" s="344">
        <v>513</v>
      </c>
      <c r="O11" s="344">
        <v>349</v>
      </c>
      <c r="P11" s="344">
        <v>20322</v>
      </c>
      <c r="Q11" s="344">
        <v>1825</v>
      </c>
      <c r="R11" s="344">
        <v>387</v>
      </c>
      <c r="S11" s="457"/>
      <c r="T11" s="457"/>
    </row>
    <row r="12" spans="1:23" ht="15" customHeight="1">
      <c r="A12" s="10" t="s">
        <v>93</v>
      </c>
      <c r="B12" s="351" t="s">
        <v>6</v>
      </c>
      <c r="C12" s="344">
        <v>55858</v>
      </c>
      <c r="D12" s="344">
        <v>36228</v>
      </c>
      <c r="E12" s="344">
        <v>55567</v>
      </c>
      <c r="F12" s="344">
        <v>47321</v>
      </c>
      <c r="G12" s="344">
        <v>-1083</v>
      </c>
      <c r="H12" s="344">
        <v>69249</v>
      </c>
      <c r="I12" s="344">
        <v>60451</v>
      </c>
      <c r="J12" s="344">
        <v>15922</v>
      </c>
      <c r="K12" s="344">
        <v>48432</v>
      </c>
      <c r="L12" s="344">
        <v>30201</v>
      </c>
      <c r="M12" s="344">
        <v>63780</v>
      </c>
      <c r="N12" s="344">
        <v>73136</v>
      </c>
      <c r="O12" s="344">
        <v>6303</v>
      </c>
      <c r="P12" s="344">
        <v>58612</v>
      </c>
      <c r="Q12" s="344">
        <v>28321</v>
      </c>
      <c r="R12" s="344">
        <v>57273</v>
      </c>
      <c r="S12" s="457"/>
      <c r="T12" s="457"/>
    </row>
    <row r="13" spans="1:23" ht="15" customHeight="1">
      <c r="A13" s="10" t="s">
        <v>94</v>
      </c>
      <c r="B13" s="351" t="s">
        <v>7</v>
      </c>
      <c r="C13" s="344">
        <v>17177</v>
      </c>
      <c r="D13" s="344">
        <v>10770</v>
      </c>
      <c r="E13" s="344">
        <v>3962</v>
      </c>
      <c r="F13" s="344">
        <v>15593</v>
      </c>
      <c r="G13" s="344">
        <v>3927</v>
      </c>
      <c r="H13" s="344">
        <v>16900</v>
      </c>
      <c r="I13" s="344">
        <v>29449</v>
      </c>
      <c r="J13" s="344">
        <v>-12796</v>
      </c>
      <c r="K13" s="344">
        <v>32855</v>
      </c>
      <c r="L13" s="344">
        <v>61896</v>
      </c>
      <c r="M13" s="344">
        <v>42341</v>
      </c>
      <c r="N13" s="344">
        <v>48383</v>
      </c>
      <c r="O13" s="344">
        <v>26486</v>
      </c>
      <c r="P13" s="344">
        <v>27056</v>
      </c>
      <c r="Q13" s="344">
        <v>128102</v>
      </c>
      <c r="R13" s="344">
        <v>76068</v>
      </c>
      <c r="S13" s="457"/>
      <c r="T13" s="457"/>
    </row>
    <row r="14" spans="1:23" ht="14.45" customHeight="1">
      <c r="A14" s="10" t="s">
        <v>109</v>
      </c>
      <c r="B14" s="351" t="s">
        <v>54</v>
      </c>
      <c r="C14" s="344">
        <v>3757</v>
      </c>
      <c r="D14" s="344">
        <v>0</v>
      </c>
      <c r="E14" s="344">
        <v>0</v>
      </c>
      <c r="F14" s="344">
        <v>0</v>
      </c>
      <c r="G14" s="344">
        <v>-65</v>
      </c>
      <c r="H14" s="344">
        <v>0</v>
      </c>
      <c r="I14" s="344">
        <v>0</v>
      </c>
      <c r="J14" s="344">
        <v>0</v>
      </c>
      <c r="K14" s="344">
        <v>0</v>
      </c>
      <c r="L14" s="344">
        <v>0</v>
      </c>
      <c r="M14" s="344">
        <v>0</v>
      </c>
      <c r="N14" s="344">
        <v>0</v>
      </c>
      <c r="O14" s="344">
        <v>0</v>
      </c>
      <c r="P14" s="344">
        <v>0</v>
      </c>
      <c r="Q14" s="344">
        <v>0</v>
      </c>
      <c r="R14" s="344">
        <v>0</v>
      </c>
      <c r="S14" s="457"/>
      <c r="T14" s="457"/>
    </row>
    <row r="15" spans="1:23" ht="15" customHeight="1">
      <c r="A15" s="10" t="s">
        <v>95</v>
      </c>
      <c r="B15" s="351" t="s">
        <v>8</v>
      </c>
      <c r="C15" s="344">
        <v>42340</v>
      </c>
      <c r="D15" s="344">
        <v>32204</v>
      </c>
      <c r="E15" s="344">
        <v>23671</v>
      </c>
      <c r="F15" s="344">
        <v>52372</v>
      </c>
      <c r="G15" s="344">
        <v>77448</v>
      </c>
      <c r="H15" s="344">
        <v>76421</v>
      </c>
      <c r="I15" s="344">
        <v>25814</v>
      </c>
      <c r="J15" s="344">
        <v>34159</v>
      </c>
      <c r="K15" s="344">
        <v>32270</v>
      </c>
      <c r="L15" s="344">
        <v>50602</v>
      </c>
      <c r="M15" s="344">
        <v>100791</v>
      </c>
      <c r="N15" s="344">
        <v>69832</v>
      </c>
      <c r="O15" s="344">
        <v>40816</v>
      </c>
      <c r="P15" s="344">
        <v>25724</v>
      </c>
      <c r="Q15" s="344">
        <v>40773</v>
      </c>
      <c r="R15" s="344">
        <v>68666</v>
      </c>
      <c r="S15" s="457"/>
      <c r="T15" s="457"/>
    </row>
    <row r="16" spans="1:23" ht="15" customHeight="1">
      <c r="A16" s="10" t="s">
        <v>153</v>
      </c>
      <c r="B16" s="351" t="s">
        <v>154</v>
      </c>
      <c r="C16" s="344"/>
      <c r="D16" s="344"/>
      <c r="E16" s="344"/>
      <c r="F16" s="344"/>
      <c r="G16" s="344">
        <v>0</v>
      </c>
      <c r="H16" s="344">
        <v>0</v>
      </c>
      <c r="I16" s="344">
        <v>0</v>
      </c>
      <c r="J16" s="344">
        <v>419295</v>
      </c>
      <c r="K16" s="344">
        <v>0</v>
      </c>
      <c r="L16" s="344">
        <v>0</v>
      </c>
      <c r="M16" s="344">
        <v>0</v>
      </c>
      <c r="N16" s="344">
        <v>0</v>
      </c>
      <c r="O16" s="344">
        <v>0</v>
      </c>
      <c r="P16" s="344">
        <v>0</v>
      </c>
      <c r="Q16" s="344">
        <v>0</v>
      </c>
      <c r="R16" s="344">
        <v>0</v>
      </c>
      <c r="S16" s="457"/>
      <c r="T16" s="457"/>
    </row>
    <row r="17" spans="1:27" ht="15" customHeight="1">
      <c r="A17" s="10" t="s">
        <v>139</v>
      </c>
      <c r="B17" s="351" t="s">
        <v>9</v>
      </c>
      <c r="C17" s="344">
        <v>-145512</v>
      </c>
      <c r="D17" s="344">
        <v>-100366</v>
      </c>
      <c r="E17" s="344">
        <v>-231653</v>
      </c>
      <c r="F17" s="344">
        <v>-212942</v>
      </c>
      <c r="G17" s="344">
        <v>-203364</v>
      </c>
      <c r="H17" s="344">
        <v>-257876</v>
      </c>
      <c r="I17" s="344">
        <v>-253665</v>
      </c>
      <c r="J17" s="344">
        <v>-370163</v>
      </c>
      <c r="K17" s="344">
        <v>-262688</v>
      </c>
      <c r="L17" s="344">
        <v>-356558</v>
      </c>
      <c r="M17" s="344">
        <v>-336556</v>
      </c>
      <c r="N17" s="344">
        <v>-263551</v>
      </c>
      <c r="O17" s="344">
        <v>-466300</v>
      </c>
      <c r="P17" s="344">
        <v>-480919</v>
      </c>
      <c r="Q17" s="344">
        <v>-358898</v>
      </c>
      <c r="R17" s="344">
        <v>-456695</v>
      </c>
      <c r="S17" s="457"/>
      <c r="T17" s="457"/>
    </row>
    <row r="18" spans="1:27" ht="15" customHeight="1">
      <c r="A18" s="10" t="s">
        <v>314</v>
      </c>
      <c r="B18" s="351" t="s">
        <v>10</v>
      </c>
      <c r="C18" s="344">
        <v>-865972</v>
      </c>
      <c r="D18" s="344">
        <v>-828582</v>
      </c>
      <c r="E18" s="344">
        <v>-807694</v>
      </c>
      <c r="F18" s="344">
        <v>-870166</v>
      </c>
      <c r="G18" s="344">
        <v>-971151</v>
      </c>
      <c r="H18" s="344">
        <v>-915827</v>
      </c>
      <c r="I18" s="344">
        <v>-916628</v>
      </c>
      <c r="J18" s="344">
        <v>-965363</v>
      </c>
      <c r="K18" s="344">
        <v>-1236233</v>
      </c>
      <c r="L18" s="344">
        <v>-1016451</v>
      </c>
      <c r="M18" s="344">
        <v>-982177</v>
      </c>
      <c r="N18" s="344">
        <v>-1231429</v>
      </c>
      <c r="O18" s="344">
        <v>-1265327</v>
      </c>
      <c r="P18" s="344">
        <v>-963782</v>
      </c>
      <c r="Q18" s="344">
        <v>-929893</v>
      </c>
      <c r="R18" s="344">
        <v>-1328984</v>
      </c>
      <c r="S18" s="457"/>
      <c r="T18" s="457"/>
    </row>
    <row r="19" spans="1:27" s="15" customFormat="1" ht="15" customHeight="1">
      <c r="A19" s="13" t="s">
        <v>140</v>
      </c>
      <c r="B19" s="353" t="s">
        <v>141</v>
      </c>
      <c r="C19" s="346">
        <v>-763710</v>
      </c>
      <c r="D19" s="346">
        <v>-734087</v>
      </c>
      <c r="E19" s="346">
        <v>-686366</v>
      </c>
      <c r="F19" s="346">
        <v>-755269</v>
      </c>
      <c r="G19" s="346">
        <v>-862454</v>
      </c>
      <c r="H19" s="346">
        <v>-751413</v>
      </c>
      <c r="I19" s="346">
        <v>-800454</v>
      </c>
      <c r="J19" s="346">
        <v>-828437</v>
      </c>
      <c r="K19" s="346">
        <v>-1056859</v>
      </c>
      <c r="L19" s="346">
        <v>-813201</v>
      </c>
      <c r="M19" s="346">
        <v>-789211</v>
      </c>
      <c r="N19" s="346">
        <v>-766961</v>
      </c>
      <c r="O19" s="346">
        <v>-1021684</v>
      </c>
      <c r="P19" s="346">
        <v>-667015</v>
      </c>
      <c r="Q19" s="346">
        <v>-729211</v>
      </c>
      <c r="R19" s="346">
        <v>-844631</v>
      </c>
      <c r="S19" s="457"/>
      <c r="T19" s="457"/>
      <c r="U19" s="459"/>
      <c r="V19" s="30"/>
      <c r="W19" s="30"/>
      <c r="X19" s="30"/>
      <c r="Y19" s="30"/>
      <c r="Z19" s="30"/>
      <c r="AA19" s="30"/>
    </row>
    <row r="20" spans="1:27" s="15" customFormat="1" ht="27" customHeight="1">
      <c r="A20" s="13" t="s">
        <v>160</v>
      </c>
      <c r="B20" s="353" t="s">
        <v>11</v>
      </c>
      <c r="C20" s="346">
        <v>-74269</v>
      </c>
      <c r="D20" s="346">
        <v>-77840</v>
      </c>
      <c r="E20" s="346">
        <v>-82167</v>
      </c>
      <c r="F20" s="346">
        <v>-84657</v>
      </c>
      <c r="G20" s="346">
        <v>-82536</v>
      </c>
      <c r="H20" s="346">
        <v>-79866</v>
      </c>
      <c r="I20" s="346">
        <v>-82093</v>
      </c>
      <c r="J20" s="346">
        <v>-88975</v>
      </c>
      <c r="K20" s="346">
        <v>-99583</v>
      </c>
      <c r="L20" s="346">
        <v>-102806</v>
      </c>
      <c r="M20" s="346">
        <v>-103264</v>
      </c>
      <c r="N20" s="346">
        <v>-119571</v>
      </c>
      <c r="O20" s="346">
        <v>-99142</v>
      </c>
      <c r="P20" s="346">
        <v>-95630</v>
      </c>
      <c r="Q20" s="346">
        <v>-98185</v>
      </c>
      <c r="R20" s="346">
        <v>-112306</v>
      </c>
      <c r="S20" s="457"/>
      <c r="T20" s="457"/>
      <c r="U20" s="459"/>
      <c r="V20" s="30"/>
      <c r="W20" s="30"/>
      <c r="X20" s="30"/>
      <c r="Y20" s="30"/>
      <c r="Z20" s="30"/>
      <c r="AA20" s="30"/>
    </row>
    <row r="21" spans="1:27" s="15" customFormat="1" ht="12.6" customHeight="1">
      <c r="A21" s="13" t="s">
        <v>161</v>
      </c>
      <c r="B21" s="353" t="s">
        <v>162</v>
      </c>
      <c r="C21" s="346"/>
      <c r="D21" s="346"/>
      <c r="E21" s="346"/>
      <c r="F21" s="346"/>
      <c r="G21" s="346">
        <v>0</v>
      </c>
      <c r="H21" s="346">
        <v>0</v>
      </c>
      <c r="I21" s="346">
        <v>0</v>
      </c>
      <c r="J21" s="346">
        <v>0</v>
      </c>
      <c r="K21" s="346">
        <v>-52998</v>
      </c>
      <c r="L21" s="346">
        <v>-54412</v>
      </c>
      <c r="M21" s="346">
        <v>-54283</v>
      </c>
      <c r="N21" s="346">
        <v>-41258</v>
      </c>
      <c r="O21" s="346">
        <v>-53160</v>
      </c>
      <c r="P21" s="346">
        <v>-51080</v>
      </c>
      <c r="Q21" s="346">
        <v>-48048</v>
      </c>
      <c r="R21" s="346">
        <v>-36044</v>
      </c>
      <c r="S21" s="457"/>
      <c r="T21" s="457"/>
      <c r="U21" s="459"/>
      <c r="V21" s="30"/>
      <c r="W21" s="30"/>
      <c r="X21" s="30"/>
      <c r="Y21" s="30"/>
      <c r="Z21" s="30"/>
      <c r="AA21" s="30"/>
    </row>
    <row r="22" spans="1:27" s="15" customFormat="1" ht="15" customHeight="1">
      <c r="A22" s="13" t="s">
        <v>60</v>
      </c>
      <c r="B22" s="353" t="s">
        <v>12</v>
      </c>
      <c r="C22" s="346">
        <v>-27993</v>
      </c>
      <c r="D22" s="346">
        <v>-16655</v>
      </c>
      <c r="E22" s="346">
        <v>-39161</v>
      </c>
      <c r="F22" s="346">
        <v>-30240</v>
      </c>
      <c r="G22" s="346">
        <v>-26161</v>
      </c>
      <c r="H22" s="346">
        <v>-84548</v>
      </c>
      <c r="I22" s="346">
        <v>-34081</v>
      </c>
      <c r="J22" s="346">
        <v>-47951</v>
      </c>
      <c r="K22" s="346">
        <v>-26793</v>
      </c>
      <c r="L22" s="346">
        <v>-46032</v>
      </c>
      <c r="M22" s="346">
        <v>-35419</v>
      </c>
      <c r="N22" s="346">
        <v>-303639</v>
      </c>
      <c r="O22" s="346">
        <v>-91341</v>
      </c>
      <c r="P22" s="346">
        <v>-150057</v>
      </c>
      <c r="Q22" s="346">
        <v>-54449</v>
      </c>
      <c r="R22" s="346">
        <v>-336003</v>
      </c>
      <c r="S22" s="457"/>
      <c r="T22" s="457"/>
      <c r="U22" s="459"/>
      <c r="V22" s="30"/>
      <c r="W22" s="30"/>
      <c r="X22" s="30"/>
      <c r="Y22" s="30"/>
      <c r="Z22" s="30"/>
      <c r="AA22" s="30"/>
    </row>
    <row r="23" spans="1:27" ht="30" customHeight="1">
      <c r="A23" s="10" t="s">
        <v>110</v>
      </c>
      <c r="B23" s="351" t="s">
        <v>51</v>
      </c>
      <c r="C23" s="344">
        <v>8655</v>
      </c>
      <c r="D23" s="344">
        <v>15157</v>
      </c>
      <c r="E23" s="344">
        <v>14734</v>
      </c>
      <c r="F23" s="344">
        <v>19718</v>
      </c>
      <c r="G23" s="344">
        <v>10998</v>
      </c>
      <c r="H23" s="344">
        <v>14504</v>
      </c>
      <c r="I23" s="344">
        <v>16752</v>
      </c>
      <c r="J23" s="344">
        <v>20413</v>
      </c>
      <c r="K23" s="344">
        <v>14338</v>
      </c>
      <c r="L23" s="344">
        <v>15945</v>
      </c>
      <c r="M23" s="344">
        <v>18641</v>
      </c>
      <c r="N23" s="344">
        <v>18268</v>
      </c>
      <c r="O23" s="344">
        <v>16699</v>
      </c>
      <c r="P23" s="344">
        <v>20140</v>
      </c>
      <c r="Q23" s="344">
        <v>31620</v>
      </c>
      <c r="R23" s="344">
        <v>17901</v>
      </c>
      <c r="S23" s="457"/>
      <c r="T23" s="457"/>
    </row>
    <row r="24" spans="1:27" ht="15" customHeight="1">
      <c r="A24" s="16" t="s">
        <v>101</v>
      </c>
      <c r="B24" s="354" t="s">
        <v>102</v>
      </c>
      <c r="C24" s="347">
        <v>-106392</v>
      </c>
      <c r="D24" s="347">
        <v>-108320</v>
      </c>
      <c r="E24" s="347">
        <v>-109373</v>
      </c>
      <c r="F24" s="347">
        <v>-113471</v>
      </c>
      <c r="G24" s="347">
        <v>-113444</v>
      </c>
      <c r="H24" s="347">
        <v>-119546</v>
      </c>
      <c r="I24" s="347">
        <v>-123515</v>
      </c>
      <c r="J24" s="347">
        <v>-143255</v>
      </c>
      <c r="K24" s="347">
        <v>-153693</v>
      </c>
      <c r="L24" s="347">
        <v>-151603</v>
      </c>
      <c r="M24" s="347">
        <v>-146433</v>
      </c>
      <c r="N24" s="347">
        <v>-147305</v>
      </c>
      <c r="O24" s="347">
        <v>-148629</v>
      </c>
      <c r="P24" s="347">
        <v>-152499</v>
      </c>
      <c r="Q24" s="347">
        <v>-147835</v>
      </c>
      <c r="R24" s="347">
        <v>-153040</v>
      </c>
      <c r="S24" s="457"/>
      <c r="T24" s="457"/>
    </row>
    <row r="25" spans="1:27" ht="15" customHeight="1">
      <c r="A25" s="11" t="s">
        <v>96</v>
      </c>
      <c r="B25" s="352" t="s">
        <v>13</v>
      </c>
      <c r="C25" s="345">
        <v>739445</v>
      </c>
      <c r="D25" s="345">
        <v>930799</v>
      </c>
      <c r="E25" s="345">
        <v>817797</v>
      </c>
      <c r="F25" s="345">
        <v>833439</v>
      </c>
      <c r="G25" s="345">
        <v>708391</v>
      </c>
      <c r="H25" s="345">
        <v>908115</v>
      </c>
      <c r="I25" s="345">
        <v>777880</v>
      </c>
      <c r="J25" s="345">
        <v>1029898</v>
      </c>
      <c r="K25" s="345">
        <v>604190</v>
      </c>
      <c r="L25" s="345">
        <v>876914</v>
      </c>
      <c r="M25" s="345">
        <v>1006936</v>
      </c>
      <c r="N25" s="345">
        <v>756556</v>
      </c>
      <c r="O25" s="345">
        <v>384954</v>
      </c>
      <c r="P25" s="345">
        <v>504920</v>
      </c>
      <c r="Q25" s="345">
        <v>729427</v>
      </c>
      <c r="R25" s="345">
        <v>261596</v>
      </c>
      <c r="S25" s="457"/>
      <c r="T25" s="457"/>
    </row>
    <row r="26" spans="1:27" ht="15" customHeight="1">
      <c r="A26" s="17" t="s">
        <v>97</v>
      </c>
      <c r="B26" s="355" t="s">
        <v>14</v>
      </c>
      <c r="C26" s="347">
        <v>-212812</v>
      </c>
      <c r="D26" s="347">
        <v>-199737</v>
      </c>
      <c r="E26" s="347">
        <v>-188610</v>
      </c>
      <c r="F26" s="347">
        <v>-215548</v>
      </c>
      <c r="G26" s="347">
        <v>-180987</v>
      </c>
      <c r="H26" s="347">
        <v>-176520</v>
      </c>
      <c r="I26" s="347">
        <v>-201320</v>
      </c>
      <c r="J26" s="347">
        <v>-168312</v>
      </c>
      <c r="K26" s="347">
        <v>-191634</v>
      </c>
      <c r="L26" s="347">
        <v>-198989</v>
      </c>
      <c r="M26" s="347">
        <v>-227709</v>
      </c>
      <c r="N26" s="347">
        <v>-182156</v>
      </c>
      <c r="O26" s="347">
        <v>-152077</v>
      </c>
      <c r="P26" s="347">
        <v>-157779</v>
      </c>
      <c r="Q26" s="347">
        <v>-189459</v>
      </c>
      <c r="R26" s="347">
        <v>-144408</v>
      </c>
      <c r="S26" s="457"/>
      <c r="T26" s="457"/>
    </row>
    <row r="27" spans="1:27" ht="15" customHeight="1">
      <c r="A27" s="7" t="s">
        <v>98</v>
      </c>
      <c r="B27" s="349" t="s">
        <v>52</v>
      </c>
      <c r="C27" s="343">
        <v>526633</v>
      </c>
      <c r="D27" s="343">
        <v>731062</v>
      </c>
      <c r="E27" s="343">
        <v>629187</v>
      </c>
      <c r="F27" s="343">
        <v>617891</v>
      </c>
      <c r="G27" s="343">
        <v>527404</v>
      </c>
      <c r="H27" s="343">
        <v>731595</v>
      </c>
      <c r="I27" s="343">
        <v>576560</v>
      </c>
      <c r="J27" s="343">
        <v>861586</v>
      </c>
      <c r="K27" s="343">
        <v>412556</v>
      </c>
      <c r="L27" s="343">
        <v>677925</v>
      </c>
      <c r="M27" s="343">
        <v>779227</v>
      </c>
      <c r="N27" s="343">
        <v>574400</v>
      </c>
      <c r="O27" s="343">
        <v>232877</v>
      </c>
      <c r="P27" s="343">
        <v>347141</v>
      </c>
      <c r="Q27" s="343">
        <v>539968</v>
      </c>
      <c r="R27" s="343">
        <v>117188</v>
      </c>
      <c r="S27" s="457"/>
      <c r="T27" s="457"/>
    </row>
    <row r="28" spans="1:27" ht="15" customHeight="1">
      <c r="A28" s="16" t="s">
        <v>99</v>
      </c>
      <c r="B28" s="354" t="s">
        <v>53</v>
      </c>
      <c r="C28" s="347"/>
      <c r="D28" s="347"/>
      <c r="E28" s="347"/>
      <c r="F28" s="347"/>
      <c r="G28" s="347"/>
      <c r="H28" s="347"/>
      <c r="I28" s="347"/>
      <c r="J28" s="347"/>
      <c r="K28" s="347"/>
      <c r="L28" s="347"/>
      <c r="M28" s="347"/>
      <c r="N28" s="347"/>
      <c r="O28" s="347"/>
      <c r="P28" s="347"/>
      <c r="Q28" s="347"/>
      <c r="R28" s="347"/>
      <c r="S28" s="457"/>
      <c r="T28" s="457"/>
    </row>
    <row r="29" spans="1:27" ht="15" customHeight="1">
      <c r="A29" s="10" t="s">
        <v>138</v>
      </c>
      <c r="B29" s="351" t="s">
        <v>142</v>
      </c>
      <c r="C29" s="344">
        <v>452461</v>
      </c>
      <c r="D29" s="344">
        <v>647914</v>
      </c>
      <c r="E29" s="344">
        <v>556427</v>
      </c>
      <c r="F29" s="344">
        <v>542511</v>
      </c>
      <c r="G29" s="344">
        <v>433933</v>
      </c>
      <c r="H29" s="344">
        <v>643810</v>
      </c>
      <c r="I29" s="344">
        <v>497466</v>
      </c>
      <c r="J29" s="344">
        <v>788145</v>
      </c>
      <c r="K29" s="344">
        <v>339007</v>
      </c>
      <c r="L29" s="344">
        <v>596465</v>
      </c>
      <c r="M29" s="344">
        <v>695841</v>
      </c>
      <c r="N29" s="344">
        <v>507034</v>
      </c>
      <c r="O29" s="344">
        <v>170934</v>
      </c>
      <c r="P29" s="344">
        <v>304853</v>
      </c>
      <c r="Q29" s="344">
        <v>479834</v>
      </c>
      <c r="R29" s="344">
        <v>81546</v>
      </c>
      <c r="S29" s="457"/>
      <c r="T29" s="457"/>
    </row>
    <row r="30" spans="1:27" ht="15" customHeight="1">
      <c r="A30" s="18" t="s">
        <v>100</v>
      </c>
      <c r="B30" s="356" t="s">
        <v>15</v>
      </c>
      <c r="C30" s="348">
        <v>74172</v>
      </c>
      <c r="D30" s="348">
        <v>83148</v>
      </c>
      <c r="E30" s="348">
        <v>72760</v>
      </c>
      <c r="F30" s="348">
        <v>75380</v>
      </c>
      <c r="G30" s="348">
        <v>93471</v>
      </c>
      <c r="H30" s="348">
        <v>87785</v>
      </c>
      <c r="I30" s="348">
        <v>79094</v>
      </c>
      <c r="J30" s="348">
        <v>73441</v>
      </c>
      <c r="K30" s="348">
        <v>73549</v>
      </c>
      <c r="L30" s="348">
        <v>81460</v>
      </c>
      <c r="M30" s="348">
        <v>83386</v>
      </c>
      <c r="N30" s="348">
        <v>67366</v>
      </c>
      <c r="O30" s="405">
        <v>61943</v>
      </c>
      <c r="P30" s="405">
        <v>42288</v>
      </c>
      <c r="Q30" s="405">
        <v>60134</v>
      </c>
      <c r="R30" s="405">
        <v>35642</v>
      </c>
      <c r="S30" s="457"/>
      <c r="T30" s="457"/>
    </row>
    <row r="31" spans="1:27" s="29" customFormat="1" ht="17.25" customHeight="1">
      <c r="M31" s="296"/>
      <c r="Q31" s="293"/>
      <c r="R31" s="293"/>
      <c r="T31" s="458"/>
      <c r="U31" s="458"/>
    </row>
    <row r="32" spans="1:27">
      <c r="K32" s="455"/>
      <c r="L32" s="455"/>
      <c r="M32" s="455"/>
      <c r="N32" s="455"/>
      <c r="O32" s="455"/>
      <c r="P32" s="455"/>
      <c r="Q32" s="455"/>
      <c r="R32" s="455"/>
    </row>
    <row r="34" spans="6:14">
      <c r="F34" s="455"/>
      <c r="G34" s="455"/>
      <c r="H34" s="455"/>
      <c r="I34" s="455"/>
      <c r="J34" s="455"/>
      <c r="K34" s="455"/>
      <c r="L34" s="455"/>
      <c r="M34" s="455"/>
      <c r="N34" s="455"/>
    </row>
    <row r="35" spans="6:14">
      <c r="N35" s="455"/>
    </row>
  </sheetData>
  <customSheetViews>
    <customSheetView guid="{9AF4A83C-CF57-4B40-8A74-6A0EA6C2FE5C}" hiddenColumns="1">
      <selection activeCell="O20" sqref="O20"/>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25FAB884-5E17-4008-8139-33D910C7DEFE}" topLeftCell="C1">
      <selection activeCell="R13" sqref="R13"/>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899D69CD-4B7E-42BC-9944-5BD922EB798C}" topLeftCell="K16">
      <selection activeCell="O29" sqref="O29:R29"/>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687A4863-1825-4D63-B732-E76682E6DE4F}" scale="68" topLeftCell="E1">
      <selection activeCell="R15" sqref="R15"/>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8DA78CF1-615A-4626-9893-6751995631A4}" topLeftCell="J1">
      <selection activeCell="R4" sqref="R4"/>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12F8D032-8143-430B-8DFF-852E8796C402}" topLeftCell="E1">
      <selection activeCell="Q4" sqref="Q4"/>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03E45F7C-841D-437F-8D80-EF29F00E2CA3}">
      <pane xSplit="1" ySplit="1" topLeftCell="B2" activePane="bottomRight" state="frozen"/>
      <selection pane="bottomRight" activeCell="B2" sqref="B2"/>
      <pageMargins left="0.78740157480314965" right="0.78740157480314965" top="0.98425196850393704" bottom="0.98425196850393704" header="0.51181102362204722" footer="0.51181102362204722"/>
      <pageSetup paperSize="9" scale="44" orientation="landscape" r:id="rId7"/>
      <headerFooter alignWithMargins="0"/>
    </customSheetView>
  </customSheetViews>
  <pageMargins left="0.78740157480314965" right="0.78740157480314965" top="0.98425196850393704" bottom="0.98425196850393704" header="0.51181102362204722" footer="0.51181102362204722"/>
  <pageSetup paperSize="9" scale="44" orientation="landscape" r:id="rId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topLeftCell="G1" zoomScaleNormal="100" workbookViewId="0">
      <selection activeCell="P26" sqref="P26"/>
    </sheetView>
  </sheetViews>
  <sheetFormatPr defaultColWidth="9.140625" defaultRowHeight="12.75"/>
  <cols>
    <col min="1" max="1" width="33.140625" style="98" customWidth="1"/>
    <col min="2" max="2" width="36.5703125" style="98" customWidth="1"/>
    <col min="3" max="14" width="13.140625" style="98" customWidth="1"/>
    <col min="15" max="15" width="9" style="98" customWidth="1"/>
    <col min="16" max="16384" width="9.140625" style="98"/>
  </cols>
  <sheetData>
    <row r="1" spans="1:14">
      <c r="A1" s="97" t="s">
        <v>315</v>
      </c>
      <c r="B1" s="97" t="s">
        <v>316</v>
      </c>
    </row>
    <row r="2" spans="1:14" ht="43.5" customHeight="1" thickBot="1">
      <c r="A2" s="99" t="s">
        <v>674</v>
      </c>
      <c r="B2" s="99" t="s">
        <v>675</v>
      </c>
      <c r="C2" s="100" t="s">
        <v>118</v>
      </c>
      <c r="D2" s="100" t="s">
        <v>136</v>
      </c>
      <c r="E2" s="100" t="s">
        <v>137</v>
      </c>
      <c r="F2" s="100" t="s">
        <v>146</v>
      </c>
      <c r="G2" s="100" t="s">
        <v>155</v>
      </c>
      <c r="H2" s="100" t="s">
        <v>587</v>
      </c>
      <c r="I2" s="100" t="s">
        <v>621</v>
      </c>
      <c r="J2" s="100" t="s">
        <v>628</v>
      </c>
      <c r="K2" s="100" t="s">
        <v>668</v>
      </c>
      <c r="L2" s="100" t="s">
        <v>672</v>
      </c>
      <c r="M2" s="100" t="s">
        <v>681</v>
      </c>
      <c r="N2" s="100" t="s">
        <v>693</v>
      </c>
    </row>
    <row r="3" spans="1:14" ht="15" customHeight="1">
      <c r="A3" s="370" t="s">
        <v>317</v>
      </c>
      <c r="B3" s="370" t="s">
        <v>318</v>
      </c>
      <c r="C3" s="363">
        <v>0</v>
      </c>
      <c r="D3" s="363">
        <v>-67</v>
      </c>
      <c r="E3" s="363">
        <v>-4</v>
      </c>
      <c r="F3" s="363">
        <v>5</v>
      </c>
      <c r="G3" s="363">
        <v>0</v>
      </c>
      <c r="H3" s="363">
        <v>-2</v>
      </c>
      <c r="I3" s="363">
        <v>-1</v>
      </c>
      <c r="J3" s="363">
        <v>-25</v>
      </c>
      <c r="K3" s="363">
        <v>-4</v>
      </c>
      <c r="L3" s="363">
        <v>-3</v>
      </c>
      <c r="M3" s="363">
        <v>3</v>
      </c>
      <c r="N3" s="363">
        <v>-7</v>
      </c>
    </row>
    <row r="4" spans="1:14" ht="15" customHeight="1">
      <c r="A4" s="367" t="s">
        <v>331</v>
      </c>
      <c r="B4" s="367" t="s">
        <v>325</v>
      </c>
      <c r="C4" s="364">
        <v>0</v>
      </c>
      <c r="D4" s="364">
        <v>-67</v>
      </c>
      <c r="E4" s="364">
        <v>-4</v>
      </c>
      <c r="F4" s="364">
        <v>5</v>
      </c>
      <c r="G4" s="364">
        <v>0</v>
      </c>
      <c r="H4" s="364">
        <v>-2</v>
      </c>
      <c r="I4" s="364">
        <v>-1</v>
      </c>
      <c r="J4" s="364">
        <v>-25</v>
      </c>
      <c r="K4" s="364">
        <v>-4</v>
      </c>
      <c r="L4" s="364">
        <v>-3</v>
      </c>
      <c r="M4" s="364">
        <v>3</v>
      </c>
      <c r="N4" s="364">
        <v>-7</v>
      </c>
    </row>
    <row r="5" spans="1:14" ht="15" customHeight="1">
      <c r="A5" s="367" t="s">
        <v>332</v>
      </c>
      <c r="B5" s="367" t="s">
        <v>326</v>
      </c>
      <c r="C5" s="364">
        <v>0</v>
      </c>
      <c r="D5" s="364">
        <v>0</v>
      </c>
      <c r="E5" s="364">
        <v>0</v>
      </c>
      <c r="F5" s="364">
        <v>0</v>
      </c>
      <c r="G5" s="364">
        <v>0</v>
      </c>
      <c r="H5" s="364">
        <v>0</v>
      </c>
      <c r="I5" s="364">
        <v>0</v>
      </c>
      <c r="J5" s="364">
        <v>0</v>
      </c>
      <c r="K5" s="364">
        <v>0</v>
      </c>
      <c r="L5" s="364">
        <v>0</v>
      </c>
      <c r="M5" s="364">
        <v>0</v>
      </c>
      <c r="N5" s="364">
        <v>0</v>
      </c>
    </row>
    <row r="6" spans="1:14" ht="15" customHeight="1">
      <c r="A6" s="367" t="s">
        <v>333</v>
      </c>
      <c r="B6" s="367" t="s">
        <v>327</v>
      </c>
      <c r="C6" s="364">
        <v>0</v>
      </c>
      <c r="D6" s="364">
        <v>0</v>
      </c>
      <c r="E6" s="364">
        <v>0</v>
      </c>
      <c r="F6" s="364">
        <v>0</v>
      </c>
      <c r="G6" s="364">
        <v>0</v>
      </c>
      <c r="H6" s="364">
        <v>0</v>
      </c>
      <c r="I6" s="364">
        <v>0</v>
      </c>
      <c r="J6" s="364">
        <v>0</v>
      </c>
      <c r="K6" s="364">
        <v>0</v>
      </c>
      <c r="L6" s="364">
        <v>0</v>
      </c>
      <c r="M6" s="364">
        <v>0</v>
      </c>
      <c r="N6" s="364">
        <v>0</v>
      </c>
    </row>
    <row r="7" spans="1:14" ht="15" customHeight="1">
      <c r="A7" s="367" t="s">
        <v>328</v>
      </c>
      <c r="B7" s="367" t="s">
        <v>328</v>
      </c>
      <c r="C7" s="364">
        <v>0</v>
      </c>
      <c r="D7" s="364">
        <v>0</v>
      </c>
      <c r="E7" s="364">
        <v>0</v>
      </c>
      <c r="F7" s="364">
        <v>0</v>
      </c>
      <c r="G7" s="364">
        <v>0</v>
      </c>
      <c r="H7" s="364">
        <v>0</v>
      </c>
      <c r="I7" s="364">
        <v>0</v>
      </c>
      <c r="J7" s="364">
        <v>0</v>
      </c>
      <c r="K7" s="364">
        <v>0</v>
      </c>
      <c r="L7" s="364">
        <v>0</v>
      </c>
      <c r="M7" s="364">
        <v>0</v>
      </c>
      <c r="N7" s="364">
        <v>0</v>
      </c>
    </row>
    <row r="8" spans="1:14" ht="15" customHeight="1">
      <c r="A8" s="370" t="s">
        <v>319</v>
      </c>
      <c r="B8" s="370" t="s">
        <v>322</v>
      </c>
      <c r="C8" s="363">
        <v>-218758</v>
      </c>
      <c r="D8" s="363">
        <v>-260620</v>
      </c>
      <c r="E8" s="363">
        <v>-244398</v>
      </c>
      <c r="F8" s="363">
        <v>-365996</v>
      </c>
      <c r="G8" s="363">
        <v>-280118</v>
      </c>
      <c r="H8" s="363">
        <v>-366957</v>
      </c>
      <c r="I8" s="363">
        <v>-323350</v>
      </c>
      <c r="J8" s="363">
        <v>-258576</v>
      </c>
      <c r="K8" s="363">
        <v>-489635</v>
      </c>
      <c r="L8" s="363">
        <v>-470681</v>
      </c>
      <c r="M8" s="363">
        <v>-350509</v>
      </c>
      <c r="N8" s="363">
        <v>-449882</v>
      </c>
    </row>
    <row r="9" spans="1:14" s="105" customFormat="1" ht="15" customHeight="1">
      <c r="A9" s="367" t="s">
        <v>331</v>
      </c>
      <c r="B9" s="367" t="s">
        <v>325</v>
      </c>
      <c r="C9" s="364">
        <v>-18993</v>
      </c>
      <c r="D9" s="364">
        <v>-24151</v>
      </c>
      <c r="E9" s="364">
        <v>-38221</v>
      </c>
      <c r="F9" s="364">
        <v>-136336</v>
      </c>
      <c r="G9" s="364">
        <v>-16561</v>
      </c>
      <c r="H9" s="364">
        <v>-30145</v>
      </c>
      <c r="I9" s="364">
        <v>-44965</v>
      </c>
      <c r="J9" s="364">
        <v>-1695</v>
      </c>
      <c r="K9" s="364">
        <v>-12044</v>
      </c>
      <c r="L9" s="364">
        <v>-43979</v>
      </c>
      <c r="M9" s="364">
        <v>513</v>
      </c>
      <c r="N9" s="364">
        <v>-58589</v>
      </c>
    </row>
    <row r="10" spans="1:14" s="105" customFormat="1" ht="15" customHeight="1">
      <c r="A10" s="367" t="s">
        <v>332</v>
      </c>
      <c r="B10" s="367" t="s">
        <v>326</v>
      </c>
      <c r="C10" s="364">
        <v>-60657</v>
      </c>
      <c r="D10" s="364">
        <v>-77190</v>
      </c>
      <c r="E10" s="364">
        <v>-91894</v>
      </c>
      <c r="F10" s="364">
        <v>-77906</v>
      </c>
      <c r="G10" s="364">
        <v>-47557</v>
      </c>
      <c r="H10" s="364">
        <v>-199036</v>
      </c>
      <c r="I10" s="364">
        <v>-125026</v>
      </c>
      <c r="J10" s="364">
        <v>-64382</v>
      </c>
      <c r="K10" s="364">
        <v>-260944</v>
      </c>
      <c r="L10" s="364">
        <v>-203816</v>
      </c>
      <c r="M10" s="364">
        <v>-97955</v>
      </c>
      <c r="N10" s="364">
        <v>-41823</v>
      </c>
    </row>
    <row r="11" spans="1:14" s="105" customFormat="1" ht="15" customHeight="1">
      <c r="A11" s="367" t="s">
        <v>333</v>
      </c>
      <c r="B11" s="367" t="s">
        <v>327</v>
      </c>
      <c r="C11" s="364">
        <v>-148670</v>
      </c>
      <c r="D11" s="364">
        <v>-168756</v>
      </c>
      <c r="E11" s="364">
        <v>-161983</v>
      </c>
      <c r="F11" s="364">
        <v>-145685</v>
      </c>
      <c r="G11" s="364">
        <v>-244530</v>
      </c>
      <c r="H11" s="364">
        <v>-148221</v>
      </c>
      <c r="I11" s="364">
        <v>-174146</v>
      </c>
      <c r="J11" s="364">
        <v>-205934</v>
      </c>
      <c r="K11" s="364">
        <v>-218512</v>
      </c>
      <c r="L11" s="364">
        <v>-226088</v>
      </c>
      <c r="M11" s="364">
        <v>-256963</v>
      </c>
      <c r="N11" s="364">
        <v>-368171</v>
      </c>
    </row>
    <row r="12" spans="1:14" s="105" customFormat="1" ht="15" customHeight="1">
      <c r="A12" s="367" t="s">
        <v>328</v>
      </c>
      <c r="B12" s="367" t="s">
        <v>328</v>
      </c>
      <c r="C12" s="364">
        <v>9562</v>
      </c>
      <c r="D12" s="364">
        <v>9477</v>
      </c>
      <c r="E12" s="364">
        <v>47700</v>
      </c>
      <c r="F12" s="364">
        <v>-6069</v>
      </c>
      <c r="G12" s="364">
        <v>28530</v>
      </c>
      <c r="H12" s="364">
        <v>10445</v>
      </c>
      <c r="I12" s="364">
        <v>20787</v>
      </c>
      <c r="J12" s="364">
        <v>13435</v>
      </c>
      <c r="K12" s="364">
        <v>1865</v>
      </c>
      <c r="L12" s="364">
        <v>3202</v>
      </c>
      <c r="M12" s="364">
        <v>3896</v>
      </c>
      <c r="N12" s="364">
        <v>18701</v>
      </c>
    </row>
    <row r="13" spans="1:14" ht="15" customHeight="1">
      <c r="A13" s="370" t="s">
        <v>320</v>
      </c>
      <c r="B13" s="370" t="s">
        <v>323</v>
      </c>
      <c r="C13" s="363">
        <v>17680</v>
      </c>
      <c r="D13" s="363">
        <v>-1272</v>
      </c>
      <c r="E13" s="363">
        <v>-7722</v>
      </c>
      <c r="F13" s="363">
        <v>3203</v>
      </c>
      <c r="G13" s="363">
        <v>7442</v>
      </c>
      <c r="H13" s="363">
        <v>-5847</v>
      </c>
      <c r="I13" s="363">
        <v>-12115</v>
      </c>
      <c r="J13" s="363">
        <v>5347</v>
      </c>
      <c r="K13" s="363">
        <v>18572</v>
      </c>
      <c r="L13" s="363">
        <v>-11486</v>
      </c>
      <c r="M13" s="363">
        <v>-9680</v>
      </c>
      <c r="N13" s="363">
        <v>-1817</v>
      </c>
    </row>
    <row r="14" spans="1:14" s="105" customFormat="1" ht="15" customHeight="1">
      <c r="A14" s="367" t="s">
        <v>331</v>
      </c>
      <c r="B14" s="367" t="s">
        <v>325</v>
      </c>
      <c r="C14" s="364">
        <v>0</v>
      </c>
      <c r="D14" s="364">
        <v>0</v>
      </c>
      <c r="E14" s="364">
        <v>0</v>
      </c>
      <c r="F14" s="364">
        <v>0</v>
      </c>
      <c r="G14" s="364">
        <v>0</v>
      </c>
      <c r="H14" s="364">
        <v>0</v>
      </c>
      <c r="I14" s="364">
        <v>0</v>
      </c>
      <c r="J14" s="364">
        <v>0</v>
      </c>
      <c r="K14" s="364">
        <v>0</v>
      </c>
      <c r="L14" s="364">
        <v>0</v>
      </c>
      <c r="M14" s="364">
        <v>0</v>
      </c>
      <c r="N14" s="364">
        <v>0</v>
      </c>
    </row>
    <row r="15" spans="1:14" s="105" customFormat="1" ht="15" customHeight="1">
      <c r="A15" s="367" t="s">
        <v>332</v>
      </c>
      <c r="B15" s="367" t="s">
        <v>326</v>
      </c>
      <c r="C15" s="364">
        <v>0</v>
      </c>
      <c r="D15" s="364">
        <v>0</v>
      </c>
      <c r="E15" s="364">
        <v>0</v>
      </c>
      <c r="F15" s="364">
        <v>0</v>
      </c>
      <c r="G15" s="364">
        <v>0</v>
      </c>
      <c r="H15" s="364">
        <v>0</v>
      </c>
      <c r="I15" s="364">
        <v>0</v>
      </c>
      <c r="J15" s="364">
        <v>0</v>
      </c>
      <c r="K15" s="364">
        <v>0</v>
      </c>
      <c r="L15" s="364">
        <v>0</v>
      </c>
      <c r="M15" s="364">
        <v>0</v>
      </c>
      <c r="N15" s="364">
        <v>0</v>
      </c>
    </row>
    <row r="16" spans="1:14" s="105" customFormat="1" ht="15" customHeight="1">
      <c r="A16" s="367" t="s">
        <v>333</v>
      </c>
      <c r="B16" s="367" t="s">
        <v>327</v>
      </c>
      <c r="C16" s="364">
        <v>17680</v>
      </c>
      <c r="D16" s="364">
        <v>-1272</v>
      </c>
      <c r="E16" s="364">
        <v>-7722</v>
      </c>
      <c r="F16" s="364">
        <v>3203</v>
      </c>
      <c r="G16" s="364">
        <v>7442</v>
      </c>
      <c r="H16" s="364">
        <v>-5847</v>
      </c>
      <c r="I16" s="364">
        <v>-12115</v>
      </c>
      <c r="J16" s="364">
        <v>5347</v>
      </c>
      <c r="K16" s="364">
        <v>18572</v>
      </c>
      <c r="L16" s="364">
        <v>-11486</v>
      </c>
      <c r="M16" s="364">
        <v>-9680</v>
      </c>
      <c r="N16" s="364">
        <v>-1817</v>
      </c>
    </row>
    <row r="17" spans="1:14" s="105" customFormat="1" ht="15" customHeight="1">
      <c r="A17" s="367" t="s">
        <v>328</v>
      </c>
      <c r="B17" s="367" t="s">
        <v>328</v>
      </c>
      <c r="C17" s="364">
        <v>0</v>
      </c>
      <c r="D17" s="364">
        <v>0</v>
      </c>
      <c r="E17" s="364">
        <v>0</v>
      </c>
      <c r="F17" s="364">
        <v>0</v>
      </c>
      <c r="G17" s="364">
        <v>0</v>
      </c>
      <c r="H17" s="364">
        <v>0</v>
      </c>
      <c r="I17" s="364">
        <v>0</v>
      </c>
      <c r="J17" s="364">
        <v>0</v>
      </c>
      <c r="K17" s="364">
        <v>0</v>
      </c>
      <c r="L17" s="364">
        <v>0</v>
      </c>
      <c r="M17" s="364">
        <v>0</v>
      </c>
      <c r="N17" s="364">
        <v>0</v>
      </c>
    </row>
    <row r="18" spans="1:14" ht="15" customHeight="1">
      <c r="A18" s="371" t="s">
        <v>321</v>
      </c>
      <c r="B18" s="370" t="s">
        <v>324</v>
      </c>
      <c r="C18" s="363">
        <v>-2286</v>
      </c>
      <c r="D18" s="363">
        <v>4083</v>
      </c>
      <c r="E18" s="363">
        <v>-1541</v>
      </c>
      <c r="F18" s="363">
        <v>-7375</v>
      </c>
      <c r="G18" s="363">
        <v>9988</v>
      </c>
      <c r="H18" s="363">
        <v>16248</v>
      </c>
      <c r="I18" s="363">
        <v>-1090</v>
      </c>
      <c r="J18" s="363">
        <v>-10297</v>
      </c>
      <c r="K18" s="363">
        <v>4767</v>
      </c>
      <c r="L18" s="363">
        <v>1251</v>
      </c>
      <c r="M18" s="363">
        <v>1288</v>
      </c>
      <c r="N18" s="363">
        <v>-4989</v>
      </c>
    </row>
    <row r="19" spans="1:14" s="105" customFormat="1" ht="15" customHeight="1">
      <c r="A19" s="367" t="s">
        <v>331</v>
      </c>
      <c r="B19" s="367" t="s">
        <v>325</v>
      </c>
      <c r="C19" s="364">
        <v>-2540</v>
      </c>
      <c r="D19" s="364">
        <v>1976</v>
      </c>
      <c r="E19" s="364">
        <v>1293</v>
      </c>
      <c r="F19" s="364">
        <v>-5753</v>
      </c>
      <c r="G19" s="364">
        <v>2495</v>
      </c>
      <c r="H19" s="364">
        <v>13299</v>
      </c>
      <c r="I19" s="364">
        <v>1365</v>
      </c>
      <c r="J19" s="364">
        <v>-2513</v>
      </c>
      <c r="K19" s="364">
        <v>8017</v>
      </c>
      <c r="L19" s="364">
        <v>-4388</v>
      </c>
      <c r="M19" s="364">
        <v>1227</v>
      </c>
      <c r="N19" s="364">
        <v>-9</v>
      </c>
    </row>
    <row r="20" spans="1:14" s="105" customFormat="1" ht="15" customHeight="1">
      <c r="A20" s="367" t="s">
        <v>332</v>
      </c>
      <c r="B20" s="367" t="s">
        <v>326</v>
      </c>
      <c r="C20" s="364">
        <v>2111</v>
      </c>
      <c r="D20" s="364">
        <v>3344</v>
      </c>
      <c r="E20" s="364">
        <v>1988</v>
      </c>
      <c r="F20" s="364">
        <v>-2958</v>
      </c>
      <c r="G20" s="364">
        <v>2942</v>
      </c>
      <c r="H20" s="364">
        <v>388</v>
      </c>
      <c r="I20" s="364">
        <v>-670</v>
      </c>
      <c r="J20" s="364">
        <v>164</v>
      </c>
      <c r="K20" s="364">
        <v>1127</v>
      </c>
      <c r="L20" s="364">
        <v>-4865</v>
      </c>
      <c r="M20" s="364">
        <v>1522</v>
      </c>
      <c r="N20" s="364">
        <v>-1483</v>
      </c>
    </row>
    <row r="21" spans="1:14" s="105" customFormat="1" ht="15" customHeight="1">
      <c r="A21" s="367" t="s">
        <v>333</v>
      </c>
      <c r="B21" s="367" t="s">
        <v>327</v>
      </c>
      <c r="C21" s="364">
        <v>-1857</v>
      </c>
      <c r="D21" s="364">
        <v>-1237</v>
      </c>
      <c r="E21" s="364">
        <v>-4822</v>
      </c>
      <c r="F21" s="364">
        <v>1336</v>
      </c>
      <c r="G21" s="364">
        <v>4551</v>
      </c>
      <c r="H21" s="364">
        <v>2561</v>
      </c>
      <c r="I21" s="364">
        <v>-1785</v>
      </c>
      <c r="J21" s="364">
        <v>-7948</v>
      </c>
      <c r="K21" s="364">
        <v>-4377</v>
      </c>
      <c r="L21" s="364">
        <v>10504</v>
      </c>
      <c r="M21" s="364">
        <v>-1461</v>
      </c>
      <c r="N21" s="364">
        <v>-3497</v>
      </c>
    </row>
    <row r="22" spans="1:14" s="105" customFormat="1" ht="15" customHeight="1">
      <c r="A22" s="368" t="s">
        <v>328</v>
      </c>
      <c r="B22" s="368" t="s">
        <v>328</v>
      </c>
      <c r="C22" s="365">
        <v>0</v>
      </c>
      <c r="D22" s="365">
        <v>0</v>
      </c>
      <c r="E22" s="364">
        <v>0</v>
      </c>
      <c r="F22" s="364">
        <v>0</v>
      </c>
      <c r="G22" s="365">
        <v>0</v>
      </c>
      <c r="H22" s="365">
        <v>0</v>
      </c>
      <c r="I22" s="365">
        <v>0</v>
      </c>
      <c r="J22" s="364">
        <v>0</v>
      </c>
      <c r="K22" s="364">
        <v>0</v>
      </c>
      <c r="L22" s="364">
        <v>0</v>
      </c>
      <c r="M22" s="364">
        <v>0</v>
      </c>
      <c r="N22" s="364">
        <v>0</v>
      </c>
    </row>
    <row r="23" spans="1:14" s="111" customFormat="1" ht="15" customHeight="1">
      <c r="A23" s="369" t="s">
        <v>58</v>
      </c>
      <c r="B23" s="369" t="s">
        <v>43</v>
      </c>
      <c r="C23" s="366">
        <v>-203364</v>
      </c>
      <c r="D23" s="366">
        <v>-257876</v>
      </c>
      <c r="E23" s="366">
        <v>-253665</v>
      </c>
      <c r="F23" s="366">
        <v>-370163</v>
      </c>
      <c r="G23" s="366">
        <v>-262688</v>
      </c>
      <c r="H23" s="366">
        <v>-356558</v>
      </c>
      <c r="I23" s="366">
        <v>-336556</v>
      </c>
      <c r="J23" s="366">
        <v>-263551</v>
      </c>
      <c r="K23" s="366">
        <v>-466300</v>
      </c>
      <c r="L23" s="366">
        <v>-480919</v>
      </c>
      <c r="M23" s="366">
        <v>-358898</v>
      </c>
      <c r="N23" s="366">
        <v>-456695</v>
      </c>
    </row>
    <row r="24" spans="1:14" s="292" customFormat="1">
      <c r="C24" s="289">
        <v>0</v>
      </c>
      <c r="D24" s="289">
        <v>0</v>
      </c>
      <c r="E24" s="289">
        <v>0</v>
      </c>
      <c r="F24" s="289"/>
      <c r="G24" s="289">
        <v>0</v>
      </c>
      <c r="H24" s="289">
        <v>0</v>
      </c>
      <c r="I24" s="289">
        <v>0</v>
      </c>
      <c r="J24" s="289">
        <v>0</v>
      </c>
      <c r="K24" s="289">
        <v>0</v>
      </c>
      <c r="L24" s="289">
        <v>0</v>
      </c>
      <c r="M24" s="289"/>
      <c r="N24" s="289"/>
    </row>
  </sheetData>
  <customSheetViews>
    <customSheetView guid="{9AF4A83C-CF57-4B40-8A74-6A0EA6C2FE5C}">
      <selection activeCell="G27" sqref="G27"/>
      <pageMargins left="0.7" right="0.7" top="0.75" bottom="0.75" header="0.3" footer="0.3"/>
    </customSheetView>
    <customSheetView guid="{25FAB884-5E17-4008-8139-33D910C7DEFE}">
      <selection activeCell="L27" sqref="L27"/>
      <pageMargins left="0.7" right="0.7" top="0.75" bottom="0.75" header="0.3" footer="0.3"/>
      <pageSetup paperSize="9" orientation="portrait" horizontalDpi="1200" verticalDpi="1200" r:id="rId1"/>
    </customSheetView>
    <customSheetView guid="{57267270-6A97-4850-9DB6-FE6B399379AA}">
      <selection activeCell="D10" sqref="D10"/>
      <pageMargins left="0.7" right="0.7" top="0.75" bottom="0.75" header="0.3" footer="0.3"/>
    </customSheetView>
    <customSheetView guid="{899D69CD-4B7E-42BC-9944-5BD922EB798C}">
      <selection activeCell="O6" sqref="O6"/>
      <pageMargins left="0.7" right="0.7" top="0.75" bottom="0.75" header="0.3" footer="0.3"/>
      <pageSetup paperSize="9" orientation="portrait" horizontalDpi="1200" verticalDpi="1200" r:id="rId2"/>
    </customSheetView>
    <customSheetView guid="{687A4863-1825-4D63-B732-E76682E6DE4F}">
      <selection activeCell="H24" sqref="H24"/>
      <pageMargins left="0.7" right="0.7" top="0.75" bottom="0.75" header="0.3" footer="0.3"/>
    </customSheetView>
    <customSheetView guid="{8DA78CF1-615A-4626-9893-6751995631A4}" topLeftCell="B1">
      <selection activeCell="M9" sqref="M9"/>
      <pageMargins left="0.7" right="0.7" top="0.75" bottom="0.75" header="0.3" footer="0.3"/>
      <pageSetup paperSize="9" orientation="portrait" horizontalDpi="1200" verticalDpi="1200" r:id="rId3"/>
    </customSheetView>
    <customSheetView guid="{12F8D032-8143-430B-8DFF-852E8796C402}">
      <selection activeCell="H24" sqref="H24"/>
      <pageMargins left="0.7" right="0.7" top="0.75" bottom="0.75" header="0.3" footer="0.3"/>
    </customSheetView>
    <customSheetView guid="{03E45F7C-841D-437F-8D80-EF29F00E2CA3}" topLeftCell="B1">
      <selection activeCell="M9" sqref="M9"/>
      <pageMargins left="0.7" right="0.7" top="0.75" bottom="0.75" header="0.3" footer="0.3"/>
      <pageSetup paperSize="9" orientation="portrait" horizontalDpi="1200" verticalDpi="1200" r:id="rId4"/>
    </customSheetView>
  </customSheetViews>
  <pageMargins left="0.7" right="0.7" top="0.75" bottom="0.75" header="0.3" footer="0.3"/>
  <pageSetup paperSize="9" orientation="portrait" horizontalDpi="1200" verticalDpi="1200"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25"/>
  <sheetViews>
    <sheetView showGridLines="0" topLeftCell="G1" workbookViewId="0">
      <selection activeCell="R8" sqref="R8"/>
    </sheetView>
  </sheetViews>
  <sheetFormatPr defaultRowHeight="15"/>
  <cols>
    <col min="1" max="2" width="50.85546875" customWidth="1"/>
    <col min="3" max="10" width="13.42578125" customWidth="1"/>
    <col min="11" max="11" width="13.42578125" style="193" customWidth="1"/>
    <col min="12" max="13" width="13.42578125" customWidth="1"/>
    <col min="14" max="18" width="13.42578125" style="193" customWidth="1"/>
  </cols>
  <sheetData>
    <row r="2" spans="1:18" ht="15" customHeight="1" thickBot="1">
      <c r="A2" s="64" t="s">
        <v>74</v>
      </c>
      <c r="B2" s="64" t="s">
        <v>29</v>
      </c>
      <c r="C2" s="71" t="s">
        <v>165</v>
      </c>
      <c r="D2" s="71" t="s">
        <v>166</v>
      </c>
      <c r="E2" s="71" t="s">
        <v>167</v>
      </c>
      <c r="F2" s="71" t="s">
        <v>168</v>
      </c>
      <c r="G2" s="71" t="s">
        <v>169</v>
      </c>
      <c r="H2" s="71" t="s">
        <v>170</v>
      </c>
      <c r="I2" s="71" t="s">
        <v>171</v>
      </c>
      <c r="J2" s="71" t="s">
        <v>172</v>
      </c>
      <c r="K2" s="199">
        <v>43555</v>
      </c>
      <c r="L2" s="199">
        <v>43646</v>
      </c>
      <c r="M2" s="199">
        <v>43738</v>
      </c>
      <c r="N2" s="199">
        <v>43830</v>
      </c>
      <c r="O2" s="199">
        <v>43921</v>
      </c>
      <c r="P2" s="199">
        <v>44012</v>
      </c>
      <c r="Q2" s="199">
        <v>44104</v>
      </c>
      <c r="R2" s="199">
        <v>44196</v>
      </c>
    </row>
    <row r="3" spans="1:18" s="2" customFormat="1" ht="15" customHeight="1">
      <c r="A3" s="47" t="s">
        <v>290</v>
      </c>
      <c r="B3" s="47" t="s">
        <v>180</v>
      </c>
      <c r="C3" s="203">
        <f t="shared" ref="C3:K3" si="0">SUM(C4:C6)</f>
        <v>64290407</v>
      </c>
      <c r="D3" s="203">
        <f t="shared" si="0"/>
        <v>64704439</v>
      </c>
      <c r="E3" s="203">
        <f t="shared" si="0"/>
        <v>64467644</v>
      </c>
      <c r="F3" s="203">
        <f t="shared" si="0"/>
        <v>64987719</v>
      </c>
      <c r="G3" s="203">
        <f t="shared" si="0"/>
        <v>66073674</v>
      </c>
      <c r="H3" s="203">
        <f t="shared" si="0"/>
        <v>70021925</v>
      </c>
      <c r="I3" s="203">
        <f t="shared" si="0"/>
        <v>72689830</v>
      </c>
      <c r="J3" s="203">
        <f t="shared" si="0"/>
        <v>88211366</v>
      </c>
      <c r="K3" s="204">
        <f t="shared" si="0"/>
        <v>89183307</v>
      </c>
      <c r="L3" s="204">
        <f>SUM(L4:L6)</f>
        <v>90496886</v>
      </c>
      <c r="M3" s="204">
        <f>SUM(M4:M6)</f>
        <v>90362151</v>
      </c>
      <c r="N3" s="204">
        <f>N4+N5+N6</f>
        <v>91716261</v>
      </c>
      <c r="O3" s="204">
        <f t="shared" ref="O3:Q3" si="1">O4+O5+O6</f>
        <v>95861240</v>
      </c>
      <c r="P3" s="204">
        <f t="shared" si="1"/>
        <v>96477026</v>
      </c>
      <c r="Q3" s="204">
        <f t="shared" si="1"/>
        <v>96204771</v>
      </c>
      <c r="R3" s="204">
        <f t="shared" ref="R3" si="2">R4+R5+R6</f>
        <v>98213401</v>
      </c>
    </row>
    <row r="4" spans="1:18" ht="15" customHeight="1">
      <c r="A4" s="66" t="s">
        <v>291</v>
      </c>
      <c r="B4" s="66" t="s">
        <v>181</v>
      </c>
      <c r="C4" s="70">
        <v>24166929</v>
      </c>
      <c r="D4" s="70">
        <v>23302583</v>
      </c>
      <c r="E4" s="70">
        <v>22826976</v>
      </c>
      <c r="F4" s="70">
        <v>21911544</v>
      </c>
      <c r="G4" s="70">
        <v>22422629</v>
      </c>
      <c r="H4" s="70">
        <v>25414208</v>
      </c>
      <c r="I4" s="70">
        <v>27585917</v>
      </c>
      <c r="J4" s="70">
        <v>32715078</v>
      </c>
      <c r="K4" s="201">
        <v>31969865</v>
      </c>
      <c r="L4" s="201">
        <v>31668319</v>
      </c>
      <c r="M4" s="201">
        <v>31030213</v>
      </c>
      <c r="N4" s="201">
        <v>29984379</v>
      </c>
      <c r="O4" s="201">
        <v>29208714</v>
      </c>
      <c r="P4" s="201">
        <v>24591366</v>
      </c>
      <c r="Q4" s="201">
        <v>21218059</v>
      </c>
      <c r="R4" s="201">
        <v>18443221</v>
      </c>
    </row>
    <row r="5" spans="1:18" ht="15" customHeight="1">
      <c r="A5" s="66" t="s">
        <v>292</v>
      </c>
      <c r="B5" s="66" t="s">
        <v>182</v>
      </c>
      <c r="C5" s="70">
        <v>39939251</v>
      </c>
      <c r="D5" s="70">
        <v>41246523</v>
      </c>
      <c r="E5" s="70">
        <v>41468506</v>
      </c>
      <c r="F5" s="70">
        <v>42948226</v>
      </c>
      <c r="G5" s="70">
        <v>43484513</v>
      </c>
      <c r="H5" s="70">
        <v>44418447</v>
      </c>
      <c r="I5" s="70">
        <v>44943839</v>
      </c>
      <c r="J5" s="70">
        <v>55308995</v>
      </c>
      <c r="K5" s="201">
        <v>57018431</v>
      </c>
      <c r="L5" s="201">
        <v>58652428</v>
      </c>
      <c r="M5" s="201">
        <v>59144293</v>
      </c>
      <c r="N5" s="201">
        <v>61519766</v>
      </c>
      <c r="O5" s="201">
        <v>66424191</v>
      </c>
      <c r="P5" s="201">
        <v>71624997</v>
      </c>
      <c r="Q5" s="201">
        <v>74734896</v>
      </c>
      <c r="R5" s="201">
        <v>79562177</v>
      </c>
    </row>
    <row r="6" spans="1:18" ht="15" customHeight="1">
      <c r="A6" s="66" t="s">
        <v>242</v>
      </c>
      <c r="B6" s="66" t="s">
        <v>184</v>
      </c>
      <c r="C6" s="70">
        <v>184227</v>
      </c>
      <c r="D6" s="70">
        <v>155333</v>
      </c>
      <c r="E6" s="70">
        <v>172162</v>
      </c>
      <c r="F6" s="70">
        <v>127949</v>
      </c>
      <c r="G6" s="70">
        <v>166532</v>
      </c>
      <c r="H6" s="70">
        <v>189270</v>
      </c>
      <c r="I6" s="70">
        <v>160074</v>
      </c>
      <c r="J6" s="70">
        <v>187293</v>
      </c>
      <c r="K6" s="201">
        <v>195011</v>
      </c>
      <c r="L6" s="201">
        <v>176139</v>
      </c>
      <c r="M6" s="201">
        <v>187645</v>
      </c>
      <c r="N6" s="201">
        <v>212116</v>
      </c>
      <c r="O6" s="201">
        <v>228335</v>
      </c>
      <c r="P6" s="201">
        <v>260663</v>
      </c>
      <c r="Q6" s="201">
        <v>251816</v>
      </c>
      <c r="R6" s="201">
        <v>208003</v>
      </c>
    </row>
    <row r="7" spans="1:18" ht="15" customHeight="1">
      <c r="A7" s="65" t="s">
        <v>293</v>
      </c>
      <c r="B7" s="65" t="s">
        <v>185</v>
      </c>
      <c r="C7" s="69">
        <f t="shared" ref="C7:M7" si="3">C8+C9+C10+C11+C12</f>
        <v>40057684</v>
      </c>
      <c r="D7" s="69">
        <f t="shared" si="3"/>
        <v>39623549</v>
      </c>
      <c r="E7" s="69">
        <f t="shared" si="3"/>
        <v>41377787</v>
      </c>
      <c r="F7" s="69">
        <f t="shared" si="3"/>
        <v>42170092</v>
      </c>
      <c r="G7" s="69">
        <f t="shared" si="3"/>
        <v>42883938</v>
      </c>
      <c r="H7" s="69">
        <f t="shared" si="3"/>
        <v>46928557</v>
      </c>
      <c r="I7" s="69">
        <f t="shared" si="3"/>
        <v>47487051</v>
      </c>
      <c r="J7" s="69">
        <f t="shared" si="3"/>
        <v>57493542</v>
      </c>
      <c r="K7" s="200">
        <f t="shared" si="3"/>
        <v>54023921</v>
      </c>
      <c r="L7" s="200">
        <f t="shared" si="3"/>
        <v>54682108</v>
      </c>
      <c r="M7" s="200">
        <f t="shared" si="3"/>
        <v>55600095</v>
      </c>
      <c r="N7" s="200">
        <f>N8+N9+N10+N12</f>
        <v>60281335</v>
      </c>
      <c r="O7" s="200">
        <f t="shared" ref="O7:Q7" si="4">O8+O9+O10+O12</f>
        <v>57701617</v>
      </c>
      <c r="P7" s="200">
        <f t="shared" si="4"/>
        <v>64697579</v>
      </c>
      <c r="Q7" s="200">
        <f t="shared" si="4"/>
        <v>65273187</v>
      </c>
      <c r="R7" s="200">
        <f t="shared" ref="R7" si="5">R8+R9+R10+R12</f>
        <v>67954371</v>
      </c>
    </row>
    <row r="8" spans="1:18" ht="15" customHeight="1">
      <c r="A8" s="66" t="s">
        <v>292</v>
      </c>
      <c r="B8" s="66" t="s">
        <v>182</v>
      </c>
      <c r="C8" s="70">
        <v>16291067</v>
      </c>
      <c r="D8" s="70">
        <v>16351904</v>
      </c>
      <c r="E8" s="70">
        <v>17380088</v>
      </c>
      <c r="F8" s="70">
        <v>20481778</v>
      </c>
      <c r="G8" s="70">
        <v>18959388</v>
      </c>
      <c r="H8" s="70">
        <v>19066669</v>
      </c>
      <c r="I8" s="70">
        <v>19886405</v>
      </c>
      <c r="J8" s="70">
        <v>27274603</v>
      </c>
      <c r="K8" s="201">
        <v>25645926</v>
      </c>
      <c r="L8" s="201">
        <v>25428773</v>
      </c>
      <c r="M8" s="201">
        <v>26388650</v>
      </c>
      <c r="N8" s="201">
        <v>32054525</v>
      </c>
      <c r="O8" s="201">
        <v>33447919</v>
      </c>
      <c r="P8" s="201">
        <v>45388053</v>
      </c>
      <c r="Q8" s="201">
        <v>49450871</v>
      </c>
      <c r="R8" s="201">
        <v>56745875</v>
      </c>
    </row>
    <row r="9" spans="1:18" ht="15" customHeight="1">
      <c r="A9" s="66" t="s">
        <v>291</v>
      </c>
      <c r="B9" s="66" t="s">
        <v>181</v>
      </c>
      <c r="C9" s="70">
        <v>19197466</v>
      </c>
      <c r="D9" s="70">
        <v>18941033</v>
      </c>
      <c r="E9" s="70">
        <v>19519392</v>
      </c>
      <c r="F9" s="70">
        <v>17486056</v>
      </c>
      <c r="G9" s="70">
        <v>19366894</v>
      </c>
      <c r="H9" s="70">
        <v>22805832</v>
      </c>
      <c r="I9" s="70">
        <v>23023715</v>
      </c>
      <c r="J9" s="70">
        <v>24690631</v>
      </c>
      <c r="K9" s="201">
        <v>22830997</v>
      </c>
      <c r="L9" s="201">
        <v>23503813</v>
      </c>
      <c r="M9" s="201">
        <v>23627913</v>
      </c>
      <c r="N9" s="201">
        <v>23656190</v>
      </c>
      <c r="O9" s="201">
        <v>19365716</v>
      </c>
      <c r="P9" s="201">
        <v>14986243</v>
      </c>
      <c r="Q9" s="201">
        <v>11443284</v>
      </c>
      <c r="R9" s="201">
        <v>7393581</v>
      </c>
    </row>
    <row r="10" spans="1:18" ht="15" customHeight="1">
      <c r="A10" s="66" t="s">
        <v>294</v>
      </c>
      <c r="B10" s="66" t="s">
        <v>186</v>
      </c>
      <c r="C10" s="70">
        <v>3891725</v>
      </c>
      <c r="D10" s="70">
        <v>3576636</v>
      </c>
      <c r="E10" s="70">
        <v>3723683</v>
      </c>
      <c r="F10" s="70">
        <v>3552388</v>
      </c>
      <c r="G10" s="70">
        <v>3736007</v>
      </c>
      <c r="H10" s="70">
        <v>4122912</v>
      </c>
      <c r="I10" s="70">
        <v>3800738</v>
      </c>
      <c r="J10" s="70">
        <v>4751949</v>
      </c>
      <c r="K10" s="201">
        <v>4693277</v>
      </c>
      <c r="L10" s="201">
        <v>4739342</v>
      </c>
      <c r="M10" s="201">
        <v>4550174</v>
      </c>
      <c r="N10" s="201">
        <v>3536953</v>
      </c>
      <c r="O10" s="201">
        <v>3658748</v>
      </c>
      <c r="P10" s="201">
        <v>3439191</v>
      </c>
      <c r="Q10" s="201">
        <v>3186110</v>
      </c>
      <c r="R10" s="201">
        <v>3013707</v>
      </c>
    </row>
    <row r="11" spans="1:18" ht="15" customHeight="1">
      <c r="A11" s="66" t="s">
        <v>295</v>
      </c>
      <c r="B11" s="66" t="s">
        <v>183</v>
      </c>
      <c r="C11" s="70">
        <v>0</v>
      </c>
      <c r="D11" s="70">
        <v>0</v>
      </c>
      <c r="E11" s="70">
        <v>0</v>
      </c>
      <c r="F11" s="70">
        <v>0</v>
      </c>
      <c r="G11" s="70">
        <v>0</v>
      </c>
      <c r="H11" s="70">
        <v>0</v>
      </c>
      <c r="I11" s="70">
        <v>0</v>
      </c>
      <c r="J11" s="70">
        <v>0</v>
      </c>
      <c r="K11" s="201">
        <v>0</v>
      </c>
      <c r="L11" s="201">
        <v>0</v>
      </c>
      <c r="M11" s="201">
        <v>0</v>
      </c>
      <c r="N11" s="201">
        <v>0</v>
      </c>
      <c r="O11" s="201">
        <v>0</v>
      </c>
      <c r="P11" s="201">
        <v>0</v>
      </c>
      <c r="Q11" s="201">
        <v>0</v>
      </c>
      <c r="R11" s="201">
        <v>0</v>
      </c>
    </row>
    <row r="12" spans="1:18" ht="15" customHeight="1">
      <c r="A12" s="66" t="s">
        <v>242</v>
      </c>
      <c r="B12" s="66" t="s">
        <v>184</v>
      </c>
      <c r="C12" s="70">
        <v>677426</v>
      </c>
      <c r="D12" s="70">
        <v>753976</v>
      </c>
      <c r="E12" s="70">
        <v>754624</v>
      </c>
      <c r="F12" s="70">
        <v>649870</v>
      </c>
      <c r="G12" s="70">
        <v>821649</v>
      </c>
      <c r="H12" s="70">
        <v>933144</v>
      </c>
      <c r="I12" s="70">
        <v>776193</v>
      </c>
      <c r="J12" s="70">
        <v>776359</v>
      </c>
      <c r="K12" s="201">
        <v>853721</v>
      </c>
      <c r="L12" s="201">
        <v>1010180</v>
      </c>
      <c r="M12" s="201">
        <v>1033358</v>
      </c>
      <c r="N12" s="201">
        <v>1033667</v>
      </c>
      <c r="O12" s="201">
        <v>1229234</v>
      </c>
      <c r="P12" s="201">
        <v>884092</v>
      </c>
      <c r="Q12" s="201">
        <v>1192922</v>
      </c>
      <c r="R12" s="201">
        <v>801208</v>
      </c>
    </row>
    <row r="13" spans="1:18" ht="15" customHeight="1">
      <c r="A13" s="65" t="s">
        <v>296</v>
      </c>
      <c r="B13" s="65" t="s">
        <v>187</v>
      </c>
      <c r="C13" s="69">
        <f t="shared" ref="C13:M13" si="6">SUM(C14:C16)</f>
        <v>4104350</v>
      </c>
      <c r="D13" s="69">
        <f t="shared" si="6"/>
        <v>4783171</v>
      </c>
      <c r="E13" s="69">
        <f t="shared" si="6"/>
        <v>5177348</v>
      </c>
      <c r="F13" s="69">
        <f t="shared" si="6"/>
        <v>4323324</v>
      </c>
      <c r="G13" s="69">
        <f t="shared" si="6"/>
        <v>4618970</v>
      </c>
      <c r="H13" s="69">
        <f t="shared" si="6"/>
        <v>5073833</v>
      </c>
      <c r="I13" s="69">
        <f t="shared" si="6"/>
        <v>4452307</v>
      </c>
      <c r="J13" s="69">
        <f t="shared" si="6"/>
        <v>3911750</v>
      </c>
      <c r="K13" s="200">
        <f t="shared" si="6"/>
        <v>4538626</v>
      </c>
      <c r="L13" s="200">
        <f t="shared" si="6"/>
        <v>4496454</v>
      </c>
      <c r="M13" s="200">
        <f t="shared" si="6"/>
        <v>5064431</v>
      </c>
      <c r="N13" s="200">
        <f>N14+N15+N16</f>
        <v>4482747</v>
      </c>
      <c r="O13" s="200">
        <f t="shared" ref="O13:Q13" si="7">O14+O15+O16</f>
        <v>4193922</v>
      </c>
      <c r="P13" s="200">
        <f t="shared" si="7"/>
        <v>4714942</v>
      </c>
      <c r="Q13" s="200">
        <f t="shared" si="7"/>
        <v>5248446</v>
      </c>
      <c r="R13" s="200">
        <f t="shared" ref="R13" si="8">R14+R15+R16</f>
        <v>5354483</v>
      </c>
    </row>
    <row r="14" spans="1:18" ht="15" customHeight="1">
      <c r="A14" s="66" t="s">
        <v>292</v>
      </c>
      <c r="B14" s="66" t="s">
        <v>182</v>
      </c>
      <c r="C14" s="70">
        <v>1746282</v>
      </c>
      <c r="D14" s="70">
        <v>1865859</v>
      </c>
      <c r="E14" s="70">
        <v>2166942</v>
      </c>
      <c r="F14" s="70">
        <v>2233410</v>
      </c>
      <c r="G14" s="70">
        <v>1998912</v>
      </c>
      <c r="H14" s="70">
        <v>2088270</v>
      </c>
      <c r="I14" s="70">
        <v>2246004</v>
      </c>
      <c r="J14" s="70">
        <v>2617635</v>
      </c>
      <c r="K14" s="201">
        <v>3282514</v>
      </c>
      <c r="L14" s="201">
        <v>3431396</v>
      </c>
      <c r="M14" s="201">
        <v>3560198</v>
      </c>
      <c r="N14" s="201">
        <v>3732587</v>
      </c>
      <c r="O14" s="201">
        <v>3227355</v>
      </c>
      <c r="P14" s="201">
        <v>3661692</v>
      </c>
      <c r="Q14" s="201">
        <v>4137611</v>
      </c>
      <c r="R14" s="201">
        <v>5073320</v>
      </c>
    </row>
    <row r="15" spans="1:18" ht="15" customHeight="1">
      <c r="A15" s="66" t="s">
        <v>291</v>
      </c>
      <c r="B15" s="66" t="s">
        <v>181</v>
      </c>
      <c r="C15" s="70">
        <v>2354035</v>
      </c>
      <c r="D15" s="70">
        <v>2888521</v>
      </c>
      <c r="E15" s="70">
        <v>3006372</v>
      </c>
      <c r="F15" s="70">
        <v>2085917</v>
      </c>
      <c r="G15" s="70">
        <v>2616059</v>
      </c>
      <c r="H15" s="70">
        <v>2981535</v>
      </c>
      <c r="I15" s="70">
        <v>2202288</v>
      </c>
      <c r="J15" s="70">
        <v>1290086</v>
      </c>
      <c r="K15" s="201">
        <v>1255923</v>
      </c>
      <c r="L15" s="201">
        <v>1065014</v>
      </c>
      <c r="M15" s="201">
        <v>1504155</v>
      </c>
      <c r="N15" s="201">
        <v>750095</v>
      </c>
      <c r="O15" s="201">
        <v>966507</v>
      </c>
      <c r="P15" s="201">
        <v>1053224</v>
      </c>
      <c r="Q15" s="201">
        <v>1110789</v>
      </c>
      <c r="R15" s="201">
        <v>281162</v>
      </c>
    </row>
    <row r="16" spans="1:18" ht="15" customHeight="1">
      <c r="A16" s="66" t="s">
        <v>242</v>
      </c>
      <c r="B16" s="66" t="s">
        <v>184</v>
      </c>
      <c r="C16" s="70">
        <v>4033</v>
      </c>
      <c r="D16" s="70">
        <v>28791</v>
      </c>
      <c r="E16" s="70">
        <v>4034</v>
      </c>
      <c r="F16" s="70">
        <v>3997</v>
      </c>
      <c r="G16" s="70">
        <v>3999</v>
      </c>
      <c r="H16" s="70">
        <v>4028</v>
      </c>
      <c r="I16" s="70">
        <v>4015</v>
      </c>
      <c r="J16" s="70">
        <v>4029</v>
      </c>
      <c r="K16" s="201">
        <v>189</v>
      </c>
      <c r="L16" s="201">
        <v>44</v>
      </c>
      <c r="M16" s="201">
        <v>78</v>
      </c>
      <c r="N16" s="201">
        <v>65</v>
      </c>
      <c r="O16" s="201">
        <v>60</v>
      </c>
      <c r="P16" s="201">
        <v>26</v>
      </c>
      <c r="Q16" s="201">
        <f>47-1</f>
        <v>46</v>
      </c>
      <c r="R16" s="201">
        <v>1</v>
      </c>
    </row>
    <row r="17" spans="1:18" ht="15" customHeight="1">
      <c r="A17" s="67" t="s">
        <v>58</v>
      </c>
      <c r="B17" s="67" t="s">
        <v>188</v>
      </c>
      <c r="C17" s="68">
        <f t="shared" ref="C17:M17" si="9">C3+C7+C13</f>
        <v>108452441</v>
      </c>
      <c r="D17" s="68">
        <f t="shared" si="9"/>
        <v>109111159</v>
      </c>
      <c r="E17" s="68">
        <f t="shared" si="9"/>
        <v>111022779</v>
      </c>
      <c r="F17" s="68">
        <f t="shared" si="9"/>
        <v>111481135</v>
      </c>
      <c r="G17" s="68">
        <f t="shared" si="9"/>
        <v>113576582</v>
      </c>
      <c r="H17" s="68">
        <f t="shared" si="9"/>
        <v>122024315</v>
      </c>
      <c r="I17" s="68">
        <f t="shared" si="9"/>
        <v>124629188</v>
      </c>
      <c r="J17" s="68">
        <f t="shared" si="9"/>
        <v>149616658</v>
      </c>
      <c r="K17" s="202">
        <f t="shared" si="9"/>
        <v>147745854</v>
      </c>
      <c r="L17" s="202">
        <f t="shared" si="9"/>
        <v>149675448</v>
      </c>
      <c r="M17" s="202">
        <f t="shared" si="9"/>
        <v>151026677</v>
      </c>
      <c r="N17" s="202">
        <f>N13+N7+N3</f>
        <v>156480343</v>
      </c>
      <c r="O17" s="202">
        <f t="shared" ref="O17:P17" si="10">O13+O7+O3</f>
        <v>157756779</v>
      </c>
      <c r="P17" s="202">
        <f t="shared" si="10"/>
        <v>165889547</v>
      </c>
      <c r="Q17" s="202">
        <f t="shared" ref="Q17:R17" si="11">Q13+Q7+Q3</f>
        <v>166726404</v>
      </c>
      <c r="R17" s="202">
        <f t="shared" si="11"/>
        <v>171522255</v>
      </c>
    </row>
    <row r="19" spans="1:18">
      <c r="B19" s="277"/>
      <c r="C19" s="275"/>
      <c r="D19" s="275"/>
      <c r="E19" s="275"/>
      <c r="F19" s="275"/>
      <c r="G19" s="275"/>
      <c r="H19" s="275"/>
      <c r="I19" s="275"/>
      <c r="J19" s="275"/>
      <c r="K19" s="275"/>
      <c r="L19" s="275"/>
      <c r="N19" s="310"/>
      <c r="O19" s="310"/>
      <c r="P19" s="310"/>
      <c r="Q19" s="310"/>
      <c r="R19" s="310"/>
    </row>
    <row r="20" spans="1:18">
      <c r="C20" s="276"/>
      <c r="D20" s="276"/>
      <c r="E20" s="276"/>
      <c r="F20" s="276"/>
      <c r="G20" s="276"/>
      <c r="H20" s="276"/>
      <c r="I20" s="276"/>
      <c r="J20" s="276"/>
      <c r="K20" s="276"/>
      <c r="L20" s="276"/>
      <c r="N20" s="311"/>
      <c r="O20" s="311"/>
      <c r="P20" s="311"/>
      <c r="Q20" s="311"/>
      <c r="R20" s="311"/>
    </row>
    <row r="21" spans="1:18" s="3" customFormat="1">
      <c r="K21" s="193"/>
      <c r="N21" s="193"/>
      <c r="O21" s="193"/>
      <c r="P21" s="193"/>
      <c r="Q21" s="193"/>
      <c r="R21" s="193"/>
    </row>
    <row r="23" spans="1:18">
      <c r="N23" s="311"/>
      <c r="O23" s="311"/>
      <c r="P23" s="311"/>
      <c r="Q23" s="311"/>
      <c r="R23" s="311"/>
    </row>
    <row r="24" spans="1:18" s="3" customFormat="1">
      <c r="K24" s="193"/>
      <c r="N24" s="311"/>
      <c r="O24" s="311"/>
      <c r="P24" s="311"/>
      <c r="Q24" s="311"/>
      <c r="R24" s="311"/>
    </row>
    <row r="25" spans="1:18" s="3" customFormat="1">
      <c r="K25" s="193"/>
      <c r="N25" s="311"/>
      <c r="O25" s="311"/>
      <c r="P25" s="311"/>
      <c r="Q25" s="311"/>
      <c r="R25" s="311"/>
    </row>
  </sheetData>
  <customSheetViews>
    <customSheetView guid="{9AF4A83C-CF57-4B40-8A74-6A0EA6C2FE5C}" topLeftCell="C1">
      <selection activeCell="L26" sqref="L26"/>
      <pageMargins left="0.7" right="0.7" top="0.75" bottom="0.75" header="0.3" footer="0.3"/>
    </customSheetView>
    <customSheetView guid="{25FAB884-5E17-4008-8139-33D910C7DEFE}">
      <selection activeCell="H37" sqref="H37"/>
      <pageMargins left="0.7" right="0.7" top="0.75" bottom="0.75" header="0.3" footer="0.3"/>
      <pageSetup paperSize="9" orientation="portrait" r:id="rId1"/>
    </customSheetView>
    <customSheetView guid="{57267270-6A97-4850-9DB6-FE6B399379AA}" topLeftCell="B1">
      <selection activeCell="O15" sqref="O15"/>
      <pageMargins left="0.7" right="0.7" top="0.75" bottom="0.75" header="0.3" footer="0.3"/>
    </customSheetView>
    <customSheetView guid="{899D69CD-4B7E-42BC-9944-5BD922EB798C}">
      <selection activeCell="E26" sqref="E26"/>
      <pageMargins left="0.7" right="0.7" top="0.75" bottom="0.75" header="0.3" footer="0.3"/>
      <pageSetup paperSize="9" orientation="portrait" r:id="rId2"/>
    </customSheetView>
    <customSheetView guid="{687A4863-1825-4D63-B732-E76682E6DE4F}" showGridLines="0" topLeftCell="G1">
      <selection activeCell="N10" sqref="N10"/>
      <pageMargins left="0.7" right="0.7" top="0.75" bottom="0.75" header="0.3" footer="0.3"/>
      <pageSetup paperSize="9" orientation="portrait" r:id="rId3"/>
    </customSheetView>
    <customSheetView guid="{8DA78CF1-615A-4626-9893-6751995631A4}" showGridLines="0" topLeftCell="G1">
      <selection activeCell="R8" sqref="R8"/>
      <pageMargins left="0.7" right="0.7" top="0.75" bottom="0.75" header="0.3" footer="0.3"/>
      <pageSetup paperSize="9" orientation="portrait" r:id="rId4"/>
    </customSheetView>
    <customSheetView guid="{12F8D032-8143-430B-8DFF-852E8796C402}" showGridLines="0" topLeftCell="B1">
      <selection activeCell="G22" sqref="G22"/>
      <pageMargins left="0.7" right="0.7" top="0.75" bottom="0.75" header="0.3" footer="0.3"/>
      <pageSetup paperSize="9" orientation="portrait" r:id="rId5"/>
    </customSheetView>
    <customSheetView guid="{03E45F7C-841D-437F-8D80-EF29F00E2CA3}" showGridLines="0" topLeftCell="G1">
      <selection activeCell="R8" sqref="R8"/>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showGridLines="0" zoomScale="72" zoomScaleNormal="72" workbookViewId="0">
      <pane xSplit="2" ySplit="1" topLeftCell="H2" activePane="bottomRight" state="frozen"/>
      <selection pane="topRight" activeCell="C1" sqref="C1"/>
      <selection pane="bottomLeft" activeCell="A2" sqref="A2"/>
      <selection pane="bottomRight" activeCell="M28" sqref="M28"/>
    </sheetView>
  </sheetViews>
  <sheetFormatPr defaultColWidth="9.140625" defaultRowHeight="12.75"/>
  <cols>
    <col min="1" max="2" width="30.85546875" style="98" customWidth="1"/>
    <col min="3" max="16" width="13.42578125" style="98" customWidth="1"/>
    <col min="17" max="18" width="11" style="158" customWidth="1"/>
    <col min="19" max="16384" width="9.140625" style="98"/>
  </cols>
  <sheetData>
    <row r="1" spans="1:19" ht="36.6" customHeight="1" thickBot="1">
      <c r="A1" s="64" t="s">
        <v>62</v>
      </c>
      <c r="B1" s="64" t="s">
        <v>17</v>
      </c>
      <c r="C1" s="148">
        <v>42825</v>
      </c>
      <c r="D1" s="148">
        <v>42916</v>
      </c>
      <c r="E1" s="148">
        <v>43008</v>
      </c>
      <c r="F1" s="148">
        <v>43100</v>
      </c>
      <c r="G1" s="148">
        <v>43190</v>
      </c>
      <c r="H1" s="148">
        <v>43281</v>
      </c>
      <c r="I1" s="148">
        <v>43373</v>
      </c>
      <c r="J1" s="148">
        <v>43465</v>
      </c>
      <c r="K1" s="148">
        <v>43555</v>
      </c>
      <c r="L1" s="148">
        <v>43646</v>
      </c>
      <c r="M1" s="148">
        <v>43738</v>
      </c>
      <c r="N1" s="148">
        <v>43830</v>
      </c>
      <c r="O1" s="148">
        <v>43921</v>
      </c>
      <c r="P1" s="148">
        <v>44012</v>
      </c>
      <c r="Q1" s="148">
        <v>44104</v>
      </c>
      <c r="R1" s="148">
        <v>44196</v>
      </c>
    </row>
    <row r="2" spans="1:19" ht="15" customHeight="1">
      <c r="A2" s="149" t="s">
        <v>394</v>
      </c>
      <c r="B2" s="150" t="s">
        <v>397</v>
      </c>
      <c r="C2" s="151">
        <v>619378</v>
      </c>
      <c r="D2" s="151">
        <v>7534</v>
      </c>
      <c r="E2" s="151">
        <v>504264</v>
      </c>
      <c r="F2" s="151">
        <v>850541</v>
      </c>
      <c r="G2" s="151">
        <v>356604</v>
      </c>
      <c r="H2" s="151">
        <v>10134</v>
      </c>
      <c r="I2" s="151">
        <v>138554</v>
      </c>
      <c r="J2" s="151">
        <v>1159923</v>
      </c>
      <c r="K2" s="151">
        <v>107319</v>
      </c>
      <c r="L2" s="280">
        <v>322868</v>
      </c>
      <c r="M2" s="280">
        <v>284342</v>
      </c>
      <c r="N2" s="280">
        <v>2115445</v>
      </c>
      <c r="O2" s="280">
        <f>1957501-1</f>
        <v>1957500</v>
      </c>
      <c r="P2" s="280">
        <v>1272904</v>
      </c>
      <c r="Q2" s="435">
        <v>334447</v>
      </c>
      <c r="R2" s="435">
        <v>87351</v>
      </c>
    </row>
    <row r="3" spans="1:19" ht="15" customHeight="1">
      <c r="A3" s="149" t="s">
        <v>395</v>
      </c>
      <c r="B3" s="150" t="s">
        <v>398</v>
      </c>
      <c r="C3" s="151">
        <v>1998736</v>
      </c>
      <c r="D3" s="151">
        <v>1863219</v>
      </c>
      <c r="E3" s="151">
        <v>1674779</v>
      </c>
      <c r="F3" s="151">
        <v>1285933</v>
      </c>
      <c r="G3" s="151">
        <v>1453995</v>
      </c>
      <c r="H3" s="151">
        <v>1694468</v>
      </c>
      <c r="I3" s="151">
        <v>1605492</v>
      </c>
      <c r="J3" s="151">
        <v>1776358</v>
      </c>
      <c r="K3" s="151">
        <v>1593325</v>
      </c>
      <c r="L3" s="280">
        <v>1988052</v>
      </c>
      <c r="M3" s="280">
        <v>2481925</v>
      </c>
      <c r="N3" s="280">
        <v>1601232</v>
      </c>
      <c r="O3" s="280">
        <v>3595029</v>
      </c>
      <c r="P3" s="280">
        <v>2714773</v>
      </c>
      <c r="Q3" s="435">
        <v>2636965</v>
      </c>
      <c r="R3" s="435">
        <v>2839277</v>
      </c>
    </row>
    <row r="4" spans="1:19" s="1" customFormat="1" ht="15" customHeight="1">
      <c r="A4" s="152" t="s">
        <v>288</v>
      </c>
      <c r="B4" s="153" t="s">
        <v>178</v>
      </c>
      <c r="C4" s="154">
        <f>SUM(C2:C3)</f>
        <v>2618114</v>
      </c>
      <c r="D4" s="154">
        <f t="shared" ref="D4:L4" si="0">SUM(D2:D3)</f>
        <v>1870753</v>
      </c>
      <c r="E4" s="154">
        <f t="shared" si="0"/>
        <v>2179043</v>
      </c>
      <c r="F4" s="154">
        <f t="shared" si="0"/>
        <v>2136474</v>
      </c>
      <c r="G4" s="154">
        <f t="shared" si="0"/>
        <v>1810599</v>
      </c>
      <c r="H4" s="154">
        <f t="shared" si="0"/>
        <v>1704602</v>
      </c>
      <c r="I4" s="154">
        <f t="shared" si="0"/>
        <v>1744046</v>
      </c>
      <c r="J4" s="154">
        <f t="shared" si="0"/>
        <v>2936281</v>
      </c>
      <c r="K4" s="154">
        <f t="shared" si="0"/>
        <v>1700644</v>
      </c>
      <c r="L4" s="204">
        <f t="shared" si="0"/>
        <v>2310920</v>
      </c>
      <c r="M4" s="204">
        <f t="shared" ref="M4:R4" si="1">SUM(M2:M3)</f>
        <v>2766267</v>
      </c>
      <c r="N4" s="204">
        <f t="shared" si="1"/>
        <v>3716677</v>
      </c>
      <c r="O4" s="204">
        <f t="shared" si="1"/>
        <v>5552529</v>
      </c>
      <c r="P4" s="204">
        <f t="shared" si="1"/>
        <v>3987677</v>
      </c>
      <c r="Q4" s="436">
        <f t="shared" si="1"/>
        <v>2971412</v>
      </c>
      <c r="R4" s="436">
        <f t="shared" si="1"/>
        <v>2926628</v>
      </c>
    </row>
    <row r="5" spans="1:19" ht="15" customHeight="1">
      <c r="A5" s="149" t="s">
        <v>396</v>
      </c>
      <c r="B5" s="150" t="s">
        <v>399</v>
      </c>
      <c r="C5" s="151">
        <v>0</v>
      </c>
      <c r="D5" s="151">
        <v>0</v>
      </c>
      <c r="E5" s="151">
        <v>0</v>
      </c>
      <c r="F5" s="151">
        <v>0</v>
      </c>
      <c r="G5" s="151">
        <v>0</v>
      </c>
      <c r="H5" s="151">
        <v>-67</v>
      </c>
      <c r="I5" s="151">
        <v>-71</v>
      </c>
      <c r="J5" s="151">
        <v>-67</v>
      </c>
      <c r="K5" s="151">
        <v>-67</v>
      </c>
      <c r="L5" s="280">
        <v>-84</v>
      </c>
      <c r="M5" s="280">
        <v>-86</v>
      </c>
      <c r="N5" s="280">
        <v>-95</v>
      </c>
      <c r="O5" s="280">
        <v>-102</v>
      </c>
      <c r="P5" s="280">
        <v>-102</v>
      </c>
      <c r="Q5" s="435">
        <v>-100</v>
      </c>
      <c r="R5" s="435">
        <v>-106</v>
      </c>
    </row>
    <row r="6" spans="1:19" s="1" customFormat="1" ht="15" customHeight="1">
      <c r="A6" s="94" t="s">
        <v>58</v>
      </c>
      <c r="B6" s="94" t="s">
        <v>43</v>
      </c>
      <c r="C6" s="95">
        <f>SUM(C4:C5)</f>
        <v>2618114</v>
      </c>
      <c r="D6" s="95">
        <f t="shared" ref="D6:L6" si="2">SUM(D4:D5)</f>
        <v>1870753</v>
      </c>
      <c r="E6" s="95">
        <f t="shared" si="2"/>
        <v>2179043</v>
      </c>
      <c r="F6" s="95">
        <f t="shared" si="2"/>
        <v>2136474</v>
      </c>
      <c r="G6" s="95">
        <f t="shared" si="2"/>
        <v>1810599</v>
      </c>
      <c r="H6" s="95">
        <f t="shared" si="2"/>
        <v>1704535</v>
      </c>
      <c r="I6" s="95">
        <f t="shared" si="2"/>
        <v>1743975</v>
      </c>
      <c r="J6" s="95">
        <f t="shared" si="2"/>
        <v>2936214</v>
      </c>
      <c r="K6" s="95">
        <f t="shared" si="2"/>
        <v>1700577</v>
      </c>
      <c r="L6" s="51">
        <f t="shared" si="2"/>
        <v>2310836</v>
      </c>
      <c r="M6" s="51">
        <f t="shared" ref="M6:R6" si="3">SUM(M4:M5)</f>
        <v>2766181</v>
      </c>
      <c r="N6" s="51">
        <f t="shared" si="3"/>
        <v>3716582</v>
      </c>
      <c r="O6" s="51">
        <f t="shared" si="3"/>
        <v>5552427</v>
      </c>
      <c r="P6" s="51">
        <f t="shared" si="3"/>
        <v>3987575</v>
      </c>
      <c r="Q6" s="437">
        <f t="shared" si="3"/>
        <v>2971312</v>
      </c>
      <c r="R6" s="437">
        <f t="shared" si="3"/>
        <v>2926522</v>
      </c>
      <c r="S6" s="466"/>
    </row>
    <row r="7" spans="1:19" s="158" customFormat="1" ht="15" customHeight="1">
      <c r="A7" s="155"/>
      <c r="B7" s="156"/>
      <c r="C7" s="157"/>
      <c r="D7" s="157"/>
      <c r="E7" s="157"/>
      <c r="F7" s="157"/>
      <c r="G7" s="157"/>
      <c r="H7" s="157"/>
      <c r="I7" s="157"/>
      <c r="J7" s="157"/>
      <c r="K7" s="157"/>
      <c r="L7" s="281"/>
      <c r="M7" s="281"/>
      <c r="N7" s="372"/>
      <c r="O7" s="372"/>
      <c r="P7" s="372"/>
      <c r="Q7" s="438"/>
      <c r="R7" s="438"/>
    </row>
    <row r="8" spans="1:19" ht="15" customHeight="1" thickBot="1">
      <c r="A8" s="64" t="s">
        <v>73</v>
      </c>
      <c r="B8" s="64" t="s">
        <v>27</v>
      </c>
      <c r="C8" s="148">
        <f>C1</f>
        <v>42825</v>
      </c>
      <c r="D8" s="148">
        <f t="shared" ref="D8:L8" si="4">D1</f>
        <v>42916</v>
      </c>
      <c r="E8" s="148">
        <f t="shared" si="4"/>
        <v>43008</v>
      </c>
      <c r="F8" s="148">
        <f t="shared" si="4"/>
        <v>43100</v>
      </c>
      <c r="G8" s="148">
        <f t="shared" si="4"/>
        <v>43190</v>
      </c>
      <c r="H8" s="148">
        <f t="shared" si="4"/>
        <v>43281</v>
      </c>
      <c r="I8" s="148">
        <f t="shared" si="4"/>
        <v>43373</v>
      </c>
      <c r="J8" s="148">
        <f t="shared" si="4"/>
        <v>43465</v>
      </c>
      <c r="K8" s="148">
        <f t="shared" si="4"/>
        <v>43555</v>
      </c>
      <c r="L8" s="282">
        <f t="shared" si="4"/>
        <v>43646</v>
      </c>
      <c r="M8" s="282">
        <f t="shared" ref="M8:R8" si="5">M1</f>
        <v>43738</v>
      </c>
      <c r="N8" s="282">
        <f t="shared" si="5"/>
        <v>43830</v>
      </c>
      <c r="O8" s="282">
        <f t="shared" si="5"/>
        <v>43921</v>
      </c>
      <c r="P8" s="282">
        <f t="shared" si="5"/>
        <v>44012</v>
      </c>
      <c r="Q8" s="434">
        <f t="shared" si="5"/>
        <v>44104</v>
      </c>
      <c r="R8" s="434">
        <f t="shared" si="5"/>
        <v>44196</v>
      </c>
    </row>
    <row r="9" spans="1:19" ht="15" customHeight="1">
      <c r="A9" s="149" t="s">
        <v>400</v>
      </c>
      <c r="B9" s="150" t="s">
        <v>402</v>
      </c>
      <c r="C9" s="151">
        <v>48352</v>
      </c>
      <c r="D9" s="151">
        <v>85606</v>
      </c>
      <c r="E9" s="151">
        <v>83774</v>
      </c>
      <c r="F9" s="151">
        <v>64023</v>
      </c>
      <c r="G9" s="151">
        <v>646732</v>
      </c>
      <c r="H9" s="151">
        <v>203110</v>
      </c>
      <c r="I9" s="151">
        <v>162144</v>
      </c>
      <c r="J9" s="151">
        <v>144906</v>
      </c>
      <c r="K9" s="151">
        <v>173553</v>
      </c>
      <c r="L9" s="280">
        <v>459178</v>
      </c>
      <c r="M9" s="280">
        <v>422961</v>
      </c>
      <c r="N9" s="280">
        <v>468294</v>
      </c>
      <c r="O9" s="280">
        <v>738535</v>
      </c>
      <c r="P9" s="280">
        <v>272615</v>
      </c>
      <c r="Q9" s="435">
        <v>971036</v>
      </c>
      <c r="R9" s="435">
        <v>433629</v>
      </c>
    </row>
    <row r="10" spans="1:19" ht="15" customHeight="1">
      <c r="A10" s="149" t="s">
        <v>401</v>
      </c>
      <c r="B10" s="150" t="s">
        <v>403</v>
      </c>
      <c r="C10" s="151">
        <v>2015734</v>
      </c>
      <c r="D10" s="151">
        <v>1899123</v>
      </c>
      <c r="E10" s="151">
        <v>2003051</v>
      </c>
      <c r="F10" s="151">
        <v>1994759</v>
      </c>
      <c r="G10" s="151">
        <v>1778399</v>
      </c>
      <c r="H10" s="151">
        <v>1946265</v>
      </c>
      <c r="I10" s="151">
        <v>2322750</v>
      </c>
      <c r="J10" s="151">
        <v>1733724</v>
      </c>
      <c r="K10" s="151">
        <v>1743771</v>
      </c>
      <c r="L10" s="280">
        <v>2003749</v>
      </c>
      <c r="M10" s="280">
        <v>2264498</v>
      </c>
      <c r="N10" s="280">
        <v>3213874</v>
      </c>
      <c r="O10" s="280">
        <v>2984844</v>
      </c>
      <c r="P10" s="280">
        <v>3003980</v>
      </c>
      <c r="Q10" s="435">
        <v>1945051</v>
      </c>
      <c r="R10" s="435">
        <v>2302496</v>
      </c>
    </row>
    <row r="11" spans="1:19" ht="15" customHeight="1">
      <c r="A11" s="149" t="s">
        <v>395</v>
      </c>
      <c r="B11" s="150" t="s">
        <v>398</v>
      </c>
      <c r="C11" s="151">
        <v>571522</v>
      </c>
      <c r="D11" s="151">
        <v>606878</v>
      </c>
      <c r="E11" s="151">
        <v>643656</v>
      </c>
      <c r="F11" s="151">
        <v>724301</v>
      </c>
      <c r="G11" s="151">
        <v>1412959</v>
      </c>
      <c r="H11" s="151">
        <v>1103211</v>
      </c>
      <c r="I11" s="151">
        <v>1161139</v>
      </c>
      <c r="J11" s="151">
        <v>954298</v>
      </c>
      <c r="K11" s="151">
        <v>1082645</v>
      </c>
      <c r="L11" s="280">
        <v>993407</v>
      </c>
      <c r="M11" s="280">
        <v>1309735</v>
      </c>
      <c r="N11" s="280">
        <v>1349576</v>
      </c>
      <c r="O11" s="280">
        <v>1669133</v>
      </c>
      <c r="P11" s="280">
        <v>2094055</v>
      </c>
      <c r="Q11" s="435">
        <v>2272766</v>
      </c>
      <c r="R11" s="435">
        <v>2637187</v>
      </c>
    </row>
    <row r="12" spans="1:19" s="1" customFormat="1" ht="15" customHeight="1">
      <c r="A12" s="94" t="s">
        <v>58</v>
      </c>
      <c r="B12" s="94" t="s">
        <v>43</v>
      </c>
      <c r="C12" s="95">
        <f>SUM(C9:C11)</f>
        <v>2635608</v>
      </c>
      <c r="D12" s="95">
        <f t="shared" ref="D12:L12" si="6">SUM(D9:D11)</f>
        <v>2591607</v>
      </c>
      <c r="E12" s="95">
        <f t="shared" si="6"/>
        <v>2730481</v>
      </c>
      <c r="F12" s="95">
        <f t="shared" si="6"/>
        <v>2783083</v>
      </c>
      <c r="G12" s="95">
        <f t="shared" si="6"/>
        <v>3838090</v>
      </c>
      <c r="H12" s="95">
        <f t="shared" si="6"/>
        <v>3252586</v>
      </c>
      <c r="I12" s="95">
        <f t="shared" si="6"/>
        <v>3646033</v>
      </c>
      <c r="J12" s="95">
        <f t="shared" si="6"/>
        <v>2832928</v>
      </c>
      <c r="K12" s="95">
        <f t="shared" si="6"/>
        <v>2999969</v>
      </c>
      <c r="L12" s="51">
        <f t="shared" si="6"/>
        <v>3456334</v>
      </c>
      <c r="M12" s="51">
        <f t="shared" ref="M12:R12" si="7">SUM(M9:M11)</f>
        <v>3997194</v>
      </c>
      <c r="N12" s="51">
        <f t="shared" si="7"/>
        <v>5031744</v>
      </c>
      <c r="O12" s="51">
        <f t="shared" si="7"/>
        <v>5392512</v>
      </c>
      <c r="P12" s="51">
        <f t="shared" si="7"/>
        <v>5370650</v>
      </c>
      <c r="Q12" s="437">
        <f t="shared" si="7"/>
        <v>5188853</v>
      </c>
      <c r="R12" s="437">
        <f t="shared" si="7"/>
        <v>5373312</v>
      </c>
    </row>
    <row r="13" spans="1:19">
      <c r="R13" s="465"/>
    </row>
  </sheetData>
  <customSheetViews>
    <customSheetView guid="{9AF4A83C-CF57-4B40-8A74-6A0EA6C2FE5C}" showGridLines="0">
      <pane xSplit="2" ySplit="1" topLeftCell="I2" activePane="bottomRight" state="frozen"/>
      <selection pane="bottomRight" activeCell="R11" sqref="R11"/>
      <pageMargins left="0.7" right="0.7" top="0.75" bottom="0.75" header="0.3" footer="0.3"/>
      <pageSetup paperSize="9" orientation="portrait" horizontalDpi="1200" verticalDpi="1200" r:id="rId1"/>
    </customSheetView>
    <customSheetView guid="{25FAB884-5E17-4008-8139-33D910C7DEFE}">
      <selection activeCell="H39" sqref="H39"/>
      <pageMargins left="0.7" right="0.7" top="0.75" bottom="0.75" header="0.3" footer="0.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2"/>
    </customSheetView>
    <customSheetView guid="{899D69CD-4B7E-42BC-9944-5BD922EB798C}" topLeftCell="F1">
      <selection activeCell="K24" sqref="K24"/>
      <pageMargins left="0.7" right="0.7" top="0.75" bottom="0.75" header="0.3" footer="0.3"/>
    </customSheetView>
    <customSheetView guid="{687A4863-1825-4D63-B732-E76682E6DE4F}" showGridLines="0">
      <pane xSplit="2" ySplit="1" topLeftCell="C2" activePane="bottomRight" state="frozen"/>
      <selection pane="bottomRight" activeCell="A43" sqref="A43"/>
      <pageMargins left="0.7" right="0.7" top="0.75" bottom="0.75" header="0.3" footer="0.3"/>
    </customSheetView>
    <customSheetView guid="{8DA78CF1-615A-4626-9893-6751995631A4}" scale="72" showGridLines="0">
      <pane xSplit="2" ySplit="1" topLeftCell="H2" activePane="bottomRight" state="frozen"/>
      <selection pane="bottomRight" activeCell="M28" sqref="M28"/>
      <pageMargins left="0.7" right="0.7" top="0.75" bottom="0.75" header="0.3" footer="0.3"/>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03E45F7C-841D-437F-8D80-EF29F00E2CA3}" scale="72" showGridLines="0">
      <pane xSplit="2" ySplit="1" topLeftCell="H2" activePane="bottomRight" state="frozen"/>
      <selection pane="bottomRight" activeCell="M28" sqref="M28"/>
      <pageMargins left="0.7" right="0.7" top="0.75" bottom="0.75" header="0.3" footer="0.3"/>
    </customSheetView>
  </customSheetViews>
  <pageMargins left="0.7" right="0.7" top="0.75" bottom="0.75" header="0.3" footer="0.3"/>
  <ignoredErrors>
    <ignoredError sqref="C4:N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topLeftCell="A16" workbookViewId="0">
      <selection activeCell="V9" sqref="V9:V10"/>
    </sheetView>
  </sheetViews>
  <sheetFormatPr defaultColWidth="9.140625" defaultRowHeight="12.75"/>
  <cols>
    <col min="1" max="2" width="35.85546875" style="98" customWidth="1"/>
    <col min="3" max="12" width="13.42578125" style="98" customWidth="1"/>
    <col min="13" max="16" width="13.42578125" style="98" hidden="1" customWidth="1"/>
    <col min="17" max="19" width="13.42578125" style="98" customWidth="1"/>
    <col min="20" max="16384" width="9.140625" style="98"/>
  </cols>
  <sheetData>
    <row r="1" spans="1:19" ht="13.5" thickBot="1">
      <c r="A1" s="31" t="s">
        <v>521</v>
      </c>
      <c r="B1" s="31" t="s">
        <v>525</v>
      </c>
      <c r="C1" s="148">
        <v>42825</v>
      </c>
      <c r="D1" s="148">
        <v>42916</v>
      </c>
      <c r="E1" s="148">
        <v>43008</v>
      </c>
      <c r="F1" s="148">
        <v>43100</v>
      </c>
      <c r="G1" s="148">
        <v>43101</v>
      </c>
      <c r="H1" s="148">
        <v>43190</v>
      </c>
      <c r="I1" s="148">
        <v>43281</v>
      </c>
      <c r="J1" s="148">
        <v>43373</v>
      </c>
      <c r="K1" s="148">
        <v>43465</v>
      </c>
      <c r="L1" s="148">
        <v>43555</v>
      </c>
      <c r="M1" s="148">
        <v>43646</v>
      </c>
      <c r="N1" s="148">
        <v>43738</v>
      </c>
      <c r="O1" s="148">
        <v>43830</v>
      </c>
      <c r="P1" s="148">
        <v>43921</v>
      </c>
      <c r="Q1" s="148">
        <v>44012</v>
      </c>
      <c r="R1" s="148">
        <v>44104</v>
      </c>
      <c r="S1" s="148">
        <v>44196</v>
      </c>
    </row>
    <row r="2" spans="1:19" ht="25.5">
      <c r="A2" s="160" t="s">
        <v>503</v>
      </c>
      <c r="B2" s="160" t="s">
        <v>512</v>
      </c>
      <c r="C2" s="172">
        <f>SUM(C3:C5)</f>
        <v>1742397</v>
      </c>
      <c r="D2" s="172">
        <f>SUM(D3:D5)</f>
        <v>1604253</v>
      </c>
      <c r="E2" s="172">
        <f>SUM(E3:E5)</f>
        <v>1644383</v>
      </c>
      <c r="F2" s="172">
        <f t="shared" ref="F2:K2" si="0">SUM(F3:F5)</f>
        <v>1226551</v>
      </c>
      <c r="G2" s="172">
        <f>SUM(G3:G5)</f>
        <v>1226551</v>
      </c>
      <c r="H2" s="172">
        <f t="shared" si="0"/>
        <v>1089139</v>
      </c>
      <c r="I2" s="172">
        <f t="shared" si="0"/>
        <v>1500306</v>
      </c>
      <c r="J2" s="172">
        <f t="shared" si="0"/>
        <v>941677</v>
      </c>
      <c r="K2" s="172">
        <f t="shared" si="0"/>
        <v>1081227</v>
      </c>
      <c r="L2" s="172">
        <f t="shared" ref="L2:Q2" si="1">SUM(L3:L5)</f>
        <v>1249671</v>
      </c>
      <c r="M2" s="172">
        <f t="shared" si="1"/>
        <v>1336714</v>
      </c>
      <c r="N2" s="172">
        <f t="shared" si="1"/>
        <v>1761397</v>
      </c>
      <c r="O2" s="302">
        <f t="shared" si="1"/>
        <v>1474161</v>
      </c>
      <c r="P2" s="302">
        <f t="shared" si="1"/>
        <v>3673575</v>
      </c>
      <c r="Q2" s="302">
        <f t="shared" si="1"/>
        <v>2634383</v>
      </c>
      <c r="R2" s="302">
        <f t="shared" ref="R2" si="2">SUM(R3:R5)</f>
        <v>2721848</v>
      </c>
      <c r="S2" s="302">
        <f t="shared" ref="S2" si="3">SUM(S3:S5)</f>
        <v>3003970</v>
      </c>
    </row>
    <row r="3" spans="1:19">
      <c r="A3" s="161" t="s">
        <v>504</v>
      </c>
      <c r="B3" s="161" t="s">
        <v>513</v>
      </c>
      <c r="C3" s="168">
        <v>966161</v>
      </c>
      <c r="D3" s="168">
        <v>811218</v>
      </c>
      <c r="E3" s="168">
        <v>801463</v>
      </c>
      <c r="F3" s="168">
        <v>307344</v>
      </c>
      <c r="G3" s="168">
        <v>307344</v>
      </c>
      <c r="H3" s="173">
        <v>359621</v>
      </c>
      <c r="I3" s="173">
        <v>378575</v>
      </c>
      <c r="J3" s="173">
        <v>339111</v>
      </c>
      <c r="K3" s="42">
        <v>553999</v>
      </c>
      <c r="L3" s="42">
        <v>661157</v>
      </c>
      <c r="M3" s="42">
        <v>723495</v>
      </c>
      <c r="N3" s="42">
        <v>875693</v>
      </c>
      <c r="O3" s="303">
        <v>719181</v>
      </c>
      <c r="P3" s="303">
        <v>1508980</v>
      </c>
      <c r="Q3" s="303">
        <v>1754874</v>
      </c>
      <c r="R3" s="303">
        <v>1704589</v>
      </c>
      <c r="S3" s="303">
        <v>1526067</v>
      </c>
    </row>
    <row r="4" spans="1:19" ht="25.5">
      <c r="A4" s="162" t="s">
        <v>505</v>
      </c>
      <c r="B4" s="162" t="s">
        <v>514</v>
      </c>
      <c r="C4" s="404">
        <v>13079</v>
      </c>
      <c r="D4" s="404">
        <v>12382</v>
      </c>
      <c r="E4" s="403">
        <v>8268</v>
      </c>
      <c r="F4" s="168">
        <v>6053</v>
      </c>
      <c r="G4" s="168">
        <v>6053</v>
      </c>
      <c r="H4" s="173">
        <v>6880</v>
      </c>
      <c r="I4" s="173">
        <v>6394</v>
      </c>
      <c r="J4" s="173">
        <v>6282</v>
      </c>
      <c r="K4" s="42">
        <v>3279</v>
      </c>
      <c r="L4" s="42">
        <v>2844</v>
      </c>
      <c r="M4" s="42">
        <v>3148</v>
      </c>
      <c r="N4" s="42">
        <v>1916</v>
      </c>
      <c r="O4" s="303">
        <v>1450</v>
      </c>
      <c r="P4" s="303">
        <v>85</v>
      </c>
      <c r="Q4" s="303">
        <v>0</v>
      </c>
      <c r="R4" s="303">
        <v>0</v>
      </c>
      <c r="S4" s="303">
        <v>0</v>
      </c>
    </row>
    <row r="5" spans="1:19">
      <c r="A5" s="161" t="s">
        <v>506</v>
      </c>
      <c r="B5" s="161" t="s">
        <v>515</v>
      </c>
      <c r="C5" s="168">
        <v>763157</v>
      </c>
      <c r="D5" s="168">
        <v>780653</v>
      </c>
      <c r="E5" s="168">
        <v>834652</v>
      </c>
      <c r="F5" s="168">
        <v>913154</v>
      </c>
      <c r="G5" s="168">
        <v>913154</v>
      </c>
      <c r="H5" s="173">
        <v>722638</v>
      </c>
      <c r="I5" s="173">
        <v>1115337</v>
      </c>
      <c r="J5" s="173">
        <v>596284</v>
      </c>
      <c r="K5" s="42">
        <v>523949</v>
      </c>
      <c r="L5" s="42">
        <v>585670</v>
      </c>
      <c r="M5" s="42">
        <v>610071</v>
      </c>
      <c r="N5" s="42">
        <v>883788</v>
      </c>
      <c r="O5" s="303">
        <v>753530</v>
      </c>
      <c r="P5" s="303">
        <v>2164510</v>
      </c>
      <c r="Q5" s="303">
        <v>879509</v>
      </c>
      <c r="R5" s="303">
        <v>1017259</v>
      </c>
      <c r="S5" s="303">
        <v>1477903</v>
      </c>
    </row>
    <row r="6" spans="1:19">
      <c r="A6" s="163" t="s">
        <v>507</v>
      </c>
      <c r="B6" s="163" t="s">
        <v>516</v>
      </c>
      <c r="C6" s="174">
        <f>C7+C14</f>
        <v>745727</v>
      </c>
      <c r="D6" s="174">
        <f>D7+D14</f>
        <v>234987</v>
      </c>
      <c r="E6" s="174">
        <f t="shared" ref="E6:K6" si="4">E7+E14</f>
        <v>482164</v>
      </c>
      <c r="F6" s="172">
        <f t="shared" si="4"/>
        <v>203211</v>
      </c>
      <c r="G6" s="172">
        <f>G7+G14</f>
        <v>203211</v>
      </c>
      <c r="H6" s="172">
        <f t="shared" si="4"/>
        <v>139534</v>
      </c>
      <c r="I6" s="172">
        <f t="shared" si="4"/>
        <v>126703</v>
      </c>
      <c r="J6" s="172">
        <f t="shared" si="4"/>
        <v>242267</v>
      </c>
      <c r="K6" s="172">
        <f t="shared" si="4"/>
        <v>105636</v>
      </c>
      <c r="L6" s="172">
        <f>L7+L14</f>
        <v>157815</v>
      </c>
      <c r="M6" s="172">
        <f>M7+M14</f>
        <v>183443</v>
      </c>
      <c r="N6" s="172">
        <f>N7+N14</f>
        <v>999378</v>
      </c>
      <c r="O6" s="302">
        <f>O7+O14</f>
        <v>584347</v>
      </c>
      <c r="P6" s="302">
        <f t="shared" ref="P6:Q6" si="5">P7+P14</f>
        <v>228800</v>
      </c>
      <c r="Q6" s="302">
        <f t="shared" si="5"/>
        <v>86001</v>
      </c>
      <c r="R6" s="302">
        <f t="shared" ref="R6" si="6">R7+R14</f>
        <v>1975833</v>
      </c>
      <c r="S6" s="302">
        <f t="shared" ref="S6" si="7">S7+S14</f>
        <v>178799</v>
      </c>
    </row>
    <row r="7" spans="1:19">
      <c r="A7" s="164" t="s">
        <v>508</v>
      </c>
      <c r="B7" s="164" t="s">
        <v>517</v>
      </c>
      <c r="C7" s="172">
        <f>C8+C10+C12</f>
        <v>716181</v>
      </c>
      <c r="D7" s="172">
        <f t="shared" ref="D7:N7" si="8">D8+D10+D12</f>
        <v>203709</v>
      </c>
      <c r="E7" s="172">
        <f t="shared" si="8"/>
        <v>421096</v>
      </c>
      <c r="F7" s="172">
        <f t="shared" si="8"/>
        <v>187750</v>
      </c>
      <c r="G7" s="172">
        <f>G8+G10+G12</f>
        <v>187750</v>
      </c>
      <c r="H7" s="172">
        <f t="shared" si="8"/>
        <v>113823</v>
      </c>
      <c r="I7" s="172">
        <f t="shared" si="8"/>
        <v>100986</v>
      </c>
      <c r="J7" s="172">
        <f t="shared" si="8"/>
        <v>224861</v>
      </c>
      <c r="K7" s="172">
        <f t="shared" si="8"/>
        <v>88735</v>
      </c>
      <c r="L7" s="172">
        <f t="shared" si="8"/>
        <v>136366</v>
      </c>
      <c r="M7" s="172">
        <f t="shared" si="8"/>
        <v>152273</v>
      </c>
      <c r="N7" s="172">
        <f t="shared" si="8"/>
        <v>981011</v>
      </c>
      <c r="O7" s="302">
        <f>O8+O10+O12</f>
        <v>546607</v>
      </c>
      <c r="P7" s="302">
        <f t="shared" ref="P7:Q7" si="9">P8+P10+P12</f>
        <v>224172</v>
      </c>
      <c r="Q7" s="302">
        <f t="shared" si="9"/>
        <v>72346</v>
      </c>
      <c r="R7" s="302">
        <f t="shared" ref="R7" si="10">R8+R10+R12</f>
        <v>1943664</v>
      </c>
      <c r="S7" s="302">
        <f t="shared" ref="S7" si="11">S8+S10+S12</f>
        <v>147405</v>
      </c>
    </row>
    <row r="8" spans="1:19">
      <c r="A8" s="161" t="s">
        <v>340</v>
      </c>
      <c r="B8" s="161" t="s">
        <v>350</v>
      </c>
      <c r="C8" s="42">
        <f t="shared" ref="C8:K8" si="12">C9</f>
        <v>715689</v>
      </c>
      <c r="D8" s="42">
        <f t="shared" si="12"/>
        <v>202369</v>
      </c>
      <c r="E8" s="42">
        <f t="shared" si="12"/>
        <v>419329</v>
      </c>
      <c r="F8" s="42">
        <f t="shared" si="12"/>
        <v>183702</v>
      </c>
      <c r="G8" s="42">
        <f t="shared" si="12"/>
        <v>183702</v>
      </c>
      <c r="H8" s="42">
        <f t="shared" si="12"/>
        <v>110112</v>
      </c>
      <c r="I8" s="42">
        <f t="shared" si="12"/>
        <v>95922</v>
      </c>
      <c r="J8" s="42">
        <f t="shared" si="12"/>
        <v>220292</v>
      </c>
      <c r="K8" s="42">
        <f t="shared" si="12"/>
        <v>84552</v>
      </c>
      <c r="L8" s="42">
        <f t="shared" ref="L8:S8" si="13">L9</f>
        <v>131731</v>
      </c>
      <c r="M8" s="42">
        <f t="shared" si="13"/>
        <v>147485</v>
      </c>
      <c r="N8" s="42">
        <f t="shared" si="13"/>
        <v>236425</v>
      </c>
      <c r="O8" s="303">
        <f t="shared" si="13"/>
        <v>391616</v>
      </c>
      <c r="P8" s="303">
        <f t="shared" si="13"/>
        <v>215475</v>
      </c>
      <c r="Q8" s="303">
        <f t="shared" si="13"/>
        <v>59240</v>
      </c>
      <c r="R8" s="303">
        <f t="shared" si="13"/>
        <v>185724</v>
      </c>
      <c r="S8" s="303">
        <f t="shared" si="13"/>
        <v>132109</v>
      </c>
    </row>
    <row r="9" spans="1:19" ht="12.75" customHeight="1">
      <c r="A9" s="161" t="s">
        <v>341</v>
      </c>
      <c r="B9" s="161" t="s">
        <v>351</v>
      </c>
      <c r="C9" s="42">
        <v>715689</v>
      </c>
      <c r="D9" s="42">
        <v>202369</v>
      </c>
      <c r="E9" s="42">
        <v>419329</v>
      </c>
      <c r="F9" s="168">
        <v>183702</v>
      </c>
      <c r="G9" s="168">
        <v>183702</v>
      </c>
      <c r="H9" s="173">
        <v>110112</v>
      </c>
      <c r="I9" s="173">
        <v>95922</v>
      </c>
      <c r="J9" s="173">
        <v>220292</v>
      </c>
      <c r="K9" s="42">
        <v>84552</v>
      </c>
      <c r="L9" s="42">
        <v>131731</v>
      </c>
      <c r="M9" s="42">
        <v>147485</v>
      </c>
      <c r="N9" s="42">
        <v>236425</v>
      </c>
      <c r="O9" s="303">
        <v>391616</v>
      </c>
      <c r="P9" s="303">
        <v>215475</v>
      </c>
      <c r="Q9" s="303">
        <v>59240</v>
      </c>
      <c r="R9" s="303">
        <v>185724</v>
      </c>
      <c r="S9" s="303">
        <v>132109</v>
      </c>
    </row>
    <row r="10" spans="1:19" s="170" customFormat="1">
      <c r="A10" s="161" t="s">
        <v>342</v>
      </c>
      <c r="B10" s="161" t="s">
        <v>352</v>
      </c>
      <c r="C10" s="42">
        <f>C11</f>
        <v>0</v>
      </c>
      <c r="D10" s="42">
        <f t="shared" ref="D10:N10" si="14">D11</f>
        <v>0</v>
      </c>
      <c r="E10" s="42">
        <f t="shared" si="14"/>
        <v>0</v>
      </c>
      <c r="F10" s="42">
        <f t="shared" si="14"/>
        <v>0</v>
      </c>
      <c r="G10" s="42">
        <f t="shared" si="14"/>
        <v>0</v>
      </c>
      <c r="H10" s="42">
        <f t="shared" si="14"/>
        <v>0</v>
      </c>
      <c r="I10" s="42">
        <f t="shared" si="14"/>
        <v>0</v>
      </c>
      <c r="J10" s="42">
        <f t="shared" si="14"/>
        <v>0</v>
      </c>
      <c r="K10" s="42">
        <f t="shared" si="14"/>
        <v>0</v>
      </c>
      <c r="L10" s="42">
        <f t="shared" si="14"/>
        <v>0</v>
      </c>
      <c r="M10" s="42">
        <f t="shared" si="14"/>
        <v>0</v>
      </c>
      <c r="N10" s="42">
        <f t="shared" si="14"/>
        <v>739907</v>
      </c>
      <c r="O10" s="304">
        <f>O11</f>
        <v>149987</v>
      </c>
      <c r="P10" s="304">
        <f>P11</f>
        <v>0</v>
      </c>
      <c r="Q10" s="304">
        <f>Q11</f>
        <v>0</v>
      </c>
      <c r="R10" s="304">
        <f>R11</f>
        <v>0</v>
      </c>
      <c r="S10" s="304">
        <f>S11</f>
        <v>0</v>
      </c>
    </row>
    <row r="11" spans="1:19" s="170" customFormat="1">
      <c r="A11" s="161" t="s">
        <v>343</v>
      </c>
      <c r="B11" s="161" t="s">
        <v>353</v>
      </c>
      <c r="C11" s="42">
        <v>0</v>
      </c>
      <c r="D11" s="42">
        <v>0</v>
      </c>
      <c r="E11" s="42">
        <v>0</v>
      </c>
      <c r="F11" s="42">
        <v>0</v>
      </c>
      <c r="G11" s="42">
        <v>0</v>
      </c>
      <c r="H11" s="42">
        <v>0</v>
      </c>
      <c r="I11" s="42">
        <v>0</v>
      </c>
      <c r="J11" s="42">
        <v>0</v>
      </c>
      <c r="K11" s="42">
        <v>0</v>
      </c>
      <c r="L11" s="42">
        <v>0</v>
      </c>
      <c r="M11" s="42">
        <v>0</v>
      </c>
      <c r="N11" s="42">
        <v>739907</v>
      </c>
      <c r="O11" s="303">
        <v>149987</v>
      </c>
      <c r="P11" s="303">
        <v>0</v>
      </c>
      <c r="Q11" s="303">
        <v>0</v>
      </c>
      <c r="R11" s="303">
        <v>0</v>
      </c>
      <c r="S11" s="303">
        <v>0</v>
      </c>
    </row>
    <row r="12" spans="1:19">
      <c r="A12" s="161" t="s">
        <v>509</v>
      </c>
      <c r="B12" s="161" t="s">
        <v>518</v>
      </c>
      <c r="C12" s="42">
        <f t="shared" ref="C12:K12" si="15">C13</f>
        <v>492</v>
      </c>
      <c r="D12" s="42">
        <f t="shared" si="15"/>
        <v>1340</v>
      </c>
      <c r="E12" s="42">
        <f t="shared" si="15"/>
        <v>1767</v>
      </c>
      <c r="F12" s="42">
        <f t="shared" si="15"/>
        <v>4048</v>
      </c>
      <c r="G12" s="42">
        <f t="shared" si="15"/>
        <v>4048</v>
      </c>
      <c r="H12" s="42">
        <f t="shared" si="15"/>
        <v>3711</v>
      </c>
      <c r="I12" s="42">
        <f t="shared" si="15"/>
        <v>5064</v>
      </c>
      <c r="J12" s="42">
        <f t="shared" si="15"/>
        <v>4569</v>
      </c>
      <c r="K12" s="42">
        <f t="shared" si="15"/>
        <v>4183</v>
      </c>
      <c r="L12" s="42">
        <f t="shared" ref="L12:S12" si="16">L13</f>
        <v>4635</v>
      </c>
      <c r="M12" s="42">
        <f t="shared" si="16"/>
        <v>4788</v>
      </c>
      <c r="N12" s="42">
        <f t="shared" si="16"/>
        <v>4679</v>
      </c>
      <c r="O12" s="303">
        <f t="shared" si="16"/>
        <v>5004</v>
      </c>
      <c r="P12" s="303">
        <f t="shared" si="16"/>
        <v>8697</v>
      </c>
      <c r="Q12" s="303">
        <f t="shared" si="16"/>
        <v>13106</v>
      </c>
      <c r="R12" s="303">
        <f t="shared" si="16"/>
        <v>1757940</v>
      </c>
      <c r="S12" s="303">
        <f t="shared" si="16"/>
        <v>15296</v>
      </c>
    </row>
    <row r="13" spans="1:19">
      <c r="A13" s="161" t="s">
        <v>341</v>
      </c>
      <c r="B13" s="161" t="s">
        <v>351</v>
      </c>
      <c r="C13" s="42">
        <v>492</v>
      </c>
      <c r="D13" s="42">
        <v>1340</v>
      </c>
      <c r="E13" s="42">
        <v>1767</v>
      </c>
      <c r="F13" s="168">
        <v>4048</v>
      </c>
      <c r="G13" s="168">
        <v>4048</v>
      </c>
      <c r="H13" s="173">
        <v>3711</v>
      </c>
      <c r="I13" s="173">
        <v>5064</v>
      </c>
      <c r="J13" s="173">
        <v>4569</v>
      </c>
      <c r="K13" s="42">
        <v>4183</v>
      </c>
      <c r="L13" s="42">
        <v>4635</v>
      </c>
      <c r="M13" s="42">
        <v>4788</v>
      </c>
      <c r="N13" s="42">
        <v>4679</v>
      </c>
      <c r="O13" s="303">
        <v>5004</v>
      </c>
      <c r="P13" s="303">
        <v>8697</v>
      </c>
      <c r="Q13" s="303">
        <v>13106</v>
      </c>
      <c r="R13" s="303">
        <v>1757940</v>
      </c>
      <c r="S13" s="303">
        <v>15296</v>
      </c>
    </row>
    <row r="14" spans="1:19">
      <c r="A14" s="164" t="s">
        <v>510</v>
      </c>
      <c r="B14" s="164" t="s">
        <v>519</v>
      </c>
      <c r="C14" s="172">
        <v>29546</v>
      </c>
      <c r="D14" s="172">
        <v>31278</v>
      </c>
      <c r="E14" s="172">
        <v>61068</v>
      </c>
      <c r="F14" s="169">
        <v>15461</v>
      </c>
      <c r="G14" s="169">
        <v>15461</v>
      </c>
      <c r="H14" s="175">
        <v>25711</v>
      </c>
      <c r="I14" s="175">
        <v>25717</v>
      </c>
      <c r="J14" s="175">
        <v>17406</v>
      </c>
      <c r="K14" s="172">
        <v>16901</v>
      </c>
      <c r="L14" s="172">
        <v>21449</v>
      </c>
      <c r="M14" s="172">
        <v>31170</v>
      </c>
      <c r="N14" s="172">
        <v>18367</v>
      </c>
      <c r="O14" s="302">
        <v>37740</v>
      </c>
      <c r="P14" s="302">
        <v>4628</v>
      </c>
      <c r="Q14" s="302">
        <v>13655</v>
      </c>
      <c r="R14" s="302">
        <v>32169</v>
      </c>
      <c r="S14" s="302">
        <v>31394</v>
      </c>
    </row>
    <row r="15" spans="1:19">
      <c r="A15" s="166" t="s">
        <v>522</v>
      </c>
      <c r="B15" s="166" t="s">
        <v>526</v>
      </c>
      <c r="C15" s="167">
        <f>C2+C6</f>
        <v>2488124</v>
      </c>
      <c r="D15" s="167">
        <f t="shared" ref="D15:L15" si="17">D2+D6</f>
        <v>1839240</v>
      </c>
      <c r="E15" s="167">
        <f t="shared" si="17"/>
        <v>2126547</v>
      </c>
      <c r="F15" s="167">
        <f t="shared" si="17"/>
        <v>1429762</v>
      </c>
      <c r="G15" s="167">
        <f>G2+G6</f>
        <v>1429762</v>
      </c>
      <c r="H15" s="167">
        <f t="shared" si="17"/>
        <v>1228673</v>
      </c>
      <c r="I15" s="167">
        <f t="shared" si="17"/>
        <v>1627009</v>
      </c>
      <c r="J15" s="167">
        <f t="shared" si="17"/>
        <v>1183944</v>
      </c>
      <c r="K15" s="167">
        <f t="shared" si="17"/>
        <v>1186863</v>
      </c>
      <c r="L15" s="167">
        <f t="shared" si="17"/>
        <v>1407486</v>
      </c>
      <c r="M15" s="167">
        <f t="shared" ref="M15:R15" si="18">M2+M6</f>
        <v>1520157</v>
      </c>
      <c r="N15" s="167">
        <f t="shared" si="18"/>
        <v>2760775</v>
      </c>
      <c r="O15" s="305">
        <f t="shared" si="18"/>
        <v>2058508</v>
      </c>
      <c r="P15" s="305">
        <f t="shared" si="18"/>
        <v>3902375</v>
      </c>
      <c r="Q15" s="305">
        <f t="shared" si="18"/>
        <v>2720384</v>
      </c>
      <c r="R15" s="305">
        <f t="shared" si="18"/>
        <v>4697681</v>
      </c>
      <c r="S15" s="305">
        <f t="shared" ref="S15" si="19">S2+S6</f>
        <v>3182769</v>
      </c>
    </row>
    <row r="16" spans="1:19">
      <c r="A16" s="178"/>
      <c r="B16" s="178"/>
      <c r="C16" s="182"/>
      <c r="D16" s="182"/>
      <c r="E16" s="182"/>
      <c r="F16" s="182"/>
      <c r="G16" s="182"/>
      <c r="H16" s="182"/>
      <c r="I16" s="182"/>
      <c r="J16" s="182"/>
      <c r="K16" s="182"/>
      <c r="L16" s="182"/>
      <c r="M16" s="182"/>
      <c r="N16" s="182"/>
      <c r="O16" s="182"/>
      <c r="P16" s="182"/>
      <c r="Q16" s="448"/>
      <c r="R16" s="448"/>
      <c r="S16" s="448"/>
    </row>
    <row r="17" spans="1:19">
      <c r="A17" s="178"/>
      <c r="B17" s="178"/>
      <c r="C17" s="179"/>
      <c r="D17" s="179"/>
      <c r="E17" s="179"/>
      <c r="F17" s="179"/>
      <c r="G17" s="179"/>
      <c r="H17" s="179"/>
      <c r="I17" s="179"/>
      <c r="J17" s="179"/>
      <c r="K17" s="179"/>
      <c r="L17" s="179"/>
    </row>
    <row r="18" spans="1:19" ht="26.25" thickBot="1">
      <c r="A18" s="31" t="s">
        <v>533</v>
      </c>
      <c r="B18" s="31" t="s">
        <v>538</v>
      </c>
      <c r="C18" s="148">
        <v>42825</v>
      </c>
      <c r="D18" s="148">
        <v>42916</v>
      </c>
      <c r="E18" s="148">
        <v>43008</v>
      </c>
      <c r="F18" s="148">
        <v>43100</v>
      </c>
      <c r="G18" s="148">
        <v>43101</v>
      </c>
      <c r="H18" s="148">
        <v>43190</v>
      </c>
      <c r="I18" s="148">
        <v>43281</v>
      </c>
      <c r="J18" s="148">
        <v>43373</v>
      </c>
      <c r="K18" s="148">
        <v>43465</v>
      </c>
      <c r="L18" s="148">
        <v>43555</v>
      </c>
      <c r="M18" s="148">
        <f t="shared" ref="M18:R18" si="20">M1</f>
        <v>43646</v>
      </c>
      <c r="N18" s="148">
        <f t="shared" si="20"/>
        <v>43738</v>
      </c>
      <c r="O18" s="148">
        <f t="shared" si="20"/>
        <v>43830</v>
      </c>
      <c r="P18" s="148">
        <f t="shared" si="20"/>
        <v>43921</v>
      </c>
      <c r="Q18" s="148">
        <f t="shared" si="20"/>
        <v>44012</v>
      </c>
      <c r="R18" s="148">
        <f t="shared" si="20"/>
        <v>44104</v>
      </c>
      <c r="S18" s="148">
        <f t="shared" ref="S18" si="21">S1</f>
        <v>44196</v>
      </c>
    </row>
    <row r="19" spans="1:19" ht="25.5">
      <c r="A19" s="181" t="s">
        <v>529</v>
      </c>
      <c r="B19" s="161" t="s">
        <v>535</v>
      </c>
      <c r="C19" s="173">
        <v>1254</v>
      </c>
      <c r="D19" s="173">
        <v>1031</v>
      </c>
      <c r="E19" s="173">
        <v>2356</v>
      </c>
      <c r="F19" s="173">
        <v>2283</v>
      </c>
      <c r="G19" s="173">
        <v>2283</v>
      </c>
      <c r="H19" s="173">
        <v>281</v>
      </c>
      <c r="I19" s="173">
        <v>277</v>
      </c>
      <c r="J19" s="173">
        <v>1084</v>
      </c>
      <c r="K19" s="173">
        <v>312</v>
      </c>
      <c r="L19" s="173">
        <v>139</v>
      </c>
      <c r="M19" s="173">
        <v>1241</v>
      </c>
      <c r="N19" s="173">
        <v>8</v>
      </c>
      <c r="O19" s="303">
        <v>2880</v>
      </c>
      <c r="P19" s="303">
        <v>0</v>
      </c>
      <c r="Q19" s="303">
        <v>0</v>
      </c>
      <c r="R19" s="303">
        <v>1064</v>
      </c>
      <c r="S19" s="303">
        <v>754</v>
      </c>
    </row>
    <row r="20" spans="1:19" ht="25.5">
      <c r="A20" s="162" t="s">
        <v>530</v>
      </c>
      <c r="B20" s="162" t="s">
        <v>536</v>
      </c>
      <c r="C20" s="180">
        <v>109535</v>
      </c>
      <c r="D20" s="180">
        <v>88080</v>
      </c>
      <c r="E20" s="180">
        <v>112787</v>
      </c>
      <c r="F20" s="180">
        <v>215778</v>
      </c>
      <c r="G20" s="180">
        <v>215778</v>
      </c>
      <c r="H20" s="180">
        <v>186168</v>
      </c>
      <c r="I20" s="180">
        <v>90344</v>
      </c>
      <c r="J20" s="180">
        <v>110016</v>
      </c>
      <c r="K20" s="180">
        <v>72909</v>
      </c>
      <c r="L20" s="180">
        <v>76243</v>
      </c>
      <c r="M20" s="180">
        <v>94165</v>
      </c>
      <c r="N20" s="180">
        <v>38952</v>
      </c>
      <c r="O20" s="306">
        <v>41093</v>
      </c>
      <c r="P20" s="306">
        <v>22023</v>
      </c>
      <c r="Q20" s="420">
        <v>30546</v>
      </c>
      <c r="R20" s="420">
        <v>31570</v>
      </c>
      <c r="S20" s="420">
        <v>6900</v>
      </c>
    </row>
    <row r="21" spans="1:19">
      <c r="A21" s="166" t="s">
        <v>531</v>
      </c>
      <c r="B21" s="166" t="s">
        <v>532</v>
      </c>
      <c r="C21" s="167">
        <f>C19+C20</f>
        <v>110789</v>
      </c>
      <c r="D21" s="167">
        <f t="shared" ref="D21:L21" si="22">D19+D20</f>
        <v>89111</v>
      </c>
      <c r="E21" s="167">
        <f t="shared" si="22"/>
        <v>115143</v>
      </c>
      <c r="F21" s="167">
        <f t="shared" si="22"/>
        <v>218061</v>
      </c>
      <c r="G21" s="167">
        <f>G19+G20</f>
        <v>218061</v>
      </c>
      <c r="H21" s="167">
        <f t="shared" si="22"/>
        <v>186449</v>
      </c>
      <c r="I21" s="167">
        <f t="shared" si="22"/>
        <v>90621</v>
      </c>
      <c r="J21" s="167">
        <f t="shared" si="22"/>
        <v>111100</v>
      </c>
      <c r="K21" s="167">
        <f t="shared" si="22"/>
        <v>73221</v>
      </c>
      <c r="L21" s="167">
        <f t="shared" si="22"/>
        <v>76382</v>
      </c>
      <c r="M21" s="167">
        <f t="shared" ref="M21:R21" si="23">M19+M20</f>
        <v>95406</v>
      </c>
      <c r="N21" s="167">
        <f t="shared" si="23"/>
        <v>38960</v>
      </c>
      <c r="O21" s="167">
        <f t="shared" si="23"/>
        <v>43973</v>
      </c>
      <c r="P21" s="167">
        <f t="shared" si="23"/>
        <v>22023</v>
      </c>
      <c r="Q21" s="167">
        <f t="shared" si="23"/>
        <v>30546</v>
      </c>
      <c r="R21" s="167">
        <f t="shared" si="23"/>
        <v>32634</v>
      </c>
      <c r="S21" s="167">
        <f t="shared" ref="S21" si="24">S19+S20</f>
        <v>7654</v>
      </c>
    </row>
    <row r="22" spans="1:19">
      <c r="A22" s="178"/>
      <c r="B22" s="178"/>
      <c r="C22" s="342">
        <f>C15+C21-BS!D5</f>
        <v>0</v>
      </c>
      <c r="D22" s="342">
        <f>D15+D21-BS!E5</f>
        <v>0</v>
      </c>
      <c r="E22" s="342">
        <f>E15+E21-BS!F5</f>
        <v>0</v>
      </c>
      <c r="F22" s="342">
        <f>F15+F21-BS!G5</f>
        <v>0</v>
      </c>
      <c r="G22" s="342"/>
      <c r="H22" s="342">
        <f>H15+H21-BS!I5</f>
        <v>0</v>
      </c>
      <c r="I22" s="342">
        <f>I15+I21-BS!J5</f>
        <v>0</v>
      </c>
      <c r="J22" s="342">
        <f>J15+J21-BS!K5</f>
        <v>0</v>
      </c>
      <c r="K22" s="342">
        <f>K15+K21-BS!L5</f>
        <v>0</v>
      </c>
      <c r="L22" s="342">
        <f>L15+L21-BS!M5</f>
        <v>0</v>
      </c>
      <c r="M22" s="342">
        <f>M15+M21-BS!N5</f>
        <v>0</v>
      </c>
      <c r="N22" s="342">
        <f>N15+N21-BS!O5</f>
        <v>0</v>
      </c>
      <c r="O22" s="342">
        <f>O15+O21-BS!P5</f>
        <v>0</v>
      </c>
      <c r="P22" s="342">
        <f>P15+P21-BS!Q5</f>
        <v>0</v>
      </c>
      <c r="Q22" s="342">
        <f>Q15+Q21-BS!R5</f>
        <v>0</v>
      </c>
      <c r="R22" s="342">
        <f>R15+R21-BS!S5</f>
        <v>0</v>
      </c>
      <c r="S22" s="180">
        <f>S15+S21-BS!T5</f>
        <v>0</v>
      </c>
    </row>
    <row r="23" spans="1:19" ht="15" customHeight="1">
      <c r="C23" s="325"/>
      <c r="D23" s="325"/>
      <c r="E23" s="325"/>
      <c r="F23" s="325"/>
      <c r="G23" s="325"/>
      <c r="H23" s="325"/>
      <c r="I23" s="325"/>
      <c r="J23" s="325"/>
      <c r="K23" s="325"/>
      <c r="L23" s="325"/>
      <c r="M23" s="325"/>
      <c r="N23" s="325"/>
      <c r="O23" s="325"/>
      <c r="P23" s="325"/>
      <c r="Q23" s="325"/>
      <c r="R23" s="325"/>
      <c r="S23" s="325"/>
    </row>
    <row r="24" spans="1:19">
      <c r="C24" s="325"/>
      <c r="D24" s="325"/>
      <c r="E24" s="325"/>
      <c r="F24" s="325"/>
      <c r="G24" s="325"/>
      <c r="H24" s="325"/>
      <c r="I24" s="325"/>
      <c r="J24" s="325"/>
      <c r="K24" s="325"/>
      <c r="L24" s="325"/>
      <c r="M24" s="325"/>
      <c r="N24" s="325"/>
      <c r="O24" s="325"/>
      <c r="P24" s="325"/>
      <c r="Q24" s="325"/>
      <c r="R24" s="325"/>
      <c r="S24" s="325"/>
    </row>
    <row r="25" spans="1:19">
      <c r="A25" s="158"/>
      <c r="B25" s="158"/>
      <c r="C25" s="319"/>
      <c r="D25" s="319"/>
      <c r="E25" s="319"/>
      <c r="F25" s="319"/>
      <c r="G25" s="319"/>
      <c r="H25" s="319"/>
      <c r="I25" s="319"/>
      <c r="J25" s="319"/>
      <c r="K25" s="319"/>
      <c r="L25" s="319"/>
      <c r="M25" s="319"/>
      <c r="N25" s="319"/>
      <c r="O25" s="319"/>
      <c r="P25" s="319"/>
      <c r="Q25" s="319"/>
      <c r="R25" s="319"/>
      <c r="S25" s="319"/>
    </row>
    <row r="26" spans="1:19" ht="26.25" thickBot="1">
      <c r="A26" s="320" t="s">
        <v>523</v>
      </c>
      <c r="B26" s="320" t="s">
        <v>527</v>
      </c>
      <c r="C26" s="148">
        <v>42825</v>
      </c>
      <c r="D26" s="148">
        <v>42916</v>
      </c>
      <c r="E26" s="148">
        <v>43008</v>
      </c>
      <c r="F26" s="148">
        <v>43100</v>
      </c>
      <c r="G26" s="148">
        <v>43101</v>
      </c>
      <c r="H26" s="148">
        <v>43190</v>
      </c>
      <c r="I26" s="148">
        <v>43281</v>
      </c>
      <c r="J26" s="148">
        <v>43373</v>
      </c>
      <c r="K26" s="148">
        <v>43465</v>
      </c>
      <c r="L26" s="148">
        <v>43555</v>
      </c>
      <c r="M26" s="148">
        <f t="shared" ref="M26:R26" si="25">M18</f>
        <v>43646</v>
      </c>
      <c r="N26" s="148">
        <f t="shared" si="25"/>
        <v>43738</v>
      </c>
      <c r="O26" s="148">
        <f t="shared" si="25"/>
        <v>43830</v>
      </c>
      <c r="P26" s="148">
        <f t="shared" si="25"/>
        <v>43921</v>
      </c>
      <c r="Q26" s="148">
        <f t="shared" si="25"/>
        <v>44012</v>
      </c>
      <c r="R26" s="148">
        <f t="shared" si="25"/>
        <v>44104</v>
      </c>
      <c r="S26" s="148">
        <f t="shared" ref="S26" si="26">S18</f>
        <v>44196</v>
      </c>
    </row>
    <row r="27" spans="1:19" ht="25.5">
      <c r="A27" s="160" t="s">
        <v>503</v>
      </c>
      <c r="B27" s="160" t="s">
        <v>512</v>
      </c>
      <c r="C27" s="172">
        <f>SUM(C28:C30)</f>
        <v>1590912</v>
      </c>
      <c r="D27" s="172">
        <f>SUM(D28:D30)</f>
        <v>1502171</v>
      </c>
      <c r="E27" s="172">
        <f>SUM(E28:E30)</f>
        <v>1487405</v>
      </c>
      <c r="F27" s="172">
        <f>SUM(F28:F30)</f>
        <v>1237704</v>
      </c>
      <c r="G27" s="172">
        <f>SUM(G28:G30)</f>
        <v>1237704</v>
      </c>
      <c r="H27" s="172">
        <v>954909</v>
      </c>
      <c r="I27" s="172">
        <f t="shared" ref="I27:P27" si="27">SUM(I28:I30)</f>
        <v>1194616</v>
      </c>
      <c r="J27" s="172">
        <f t="shared" si="27"/>
        <v>891658</v>
      </c>
      <c r="K27" s="172">
        <f t="shared" si="27"/>
        <v>1058024</v>
      </c>
      <c r="L27" s="172">
        <f t="shared" si="27"/>
        <v>1166394</v>
      </c>
      <c r="M27" s="172">
        <f t="shared" si="27"/>
        <v>1401461</v>
      </c>
      <c r="N27" s="172">
        <f t="shared" si="27"/>
        <v>1793215</v>
      </c>
      <c r="O27" s="307">
        <f t="shared" si="27"/>
        <v>1524250</v>
      </c>
      <c r="P27" s="307">
        <f t="shared" si="27"/>
        <v>3339834</v>
      </c>
      <c r="Q27" s="307">
        <f t="shared" ref="Q27:R27" si="28">SUM(Q28:Q30)</f>
        <v>2656612</v>
      </c>
      <c r="R27" s="307">
        <f t="shared" si="28"/>
        <v>2754926</v>
      </c>
      <c r="S27" s="307">
        <f t="shared" ref="S27" si="29">SUM(S28:S30)</f>
        <v>2963339</v>
      </c>
    </row>
    <row r="28" spans="1:19">
      <c r="A28" s="161" t="s">
        <v>504</v>
      </c>
      <c r="B28" s="161" t="s">
        <v>513</v>
      </c>
      <c r="C28" s="173">
        <v>875142</v>
      </c>
      <c r="D28" s="173">
        <v>719949</v>
      </c>
      <c r="E28" s="173">
        <v>745857</v>
      </c>
      <c r="F28" s="173">
        <v>275046</v>
      </c>
      <c r="G28" s="173">
        <v>275046</v>
      </c>
      <c r="H28" s="171">
        <v>268605</v>
      </c>
      <c r="I28" s="173">
        <v>257153</v>
      </c>
      <c r="J28" s="173">
        <v>281004</v>
      </c>
      <c r="K28" s="42">
        <v>545393</v>
      </c>
      <c r="L28" s="42">
        <v>620795</v>
      </c>
      <c r="M28" s="42">
        <v>695089</v>
      </c>
      <c r="N28" s="42">
        <v>958617</v>
      </c>
      <c r="O28" s="303">
        <v>766820</v>
      </c>
      <c r="P28" s="303">
        <v>1505261</v>
      </c>
      <c r="Q28" s="304">
        <v>1736358</v>
      </c>
      <c r="R28" s="304">
        <v>1797322</v>
      </c>
      <c r="S28" s="304">
        <v>1593606</v>
      </c>
    </row>
    <row r="29" spans="1:19" ht="25.5">
      <c r="A29" s="162" t="s">
        <v>505</v>
      </c>
      <c r="B29" s="162" t="s">
        <v>514</v>
      </c>
      <c r="C29" s="173">
        <v>13079</v>
      </c>
      <c r="D29" s="173">
        <v>12382</v>
      </c>
      <c r="E29" s="173">
        <v>8268</v>
      </c>
      <c r="F29" s="173">
        <v>6053</v>
      </c>
      <c r="G29" s="173">
        <v>6053</v>
      </c>
      <c r="H29" s="173">
        <v>6880</v>
      </c>
      <c r="I29" s="173">
        <v>6394</v>
      </c>
      <c r="J29" s="173">
        <v>6282</v>
      </c>
      <c r="K29" s="42">
        <v>3279</v>
      </c>
      <c r="L29" s="42">
        <v>2844</v>
      </c>
      <c r="M29" s="42">
        <v>3148</v>
      </c>
      <c r="N29" s="42">
        <v>1916</v>
      </c>
      <c r="O29" s="303">
        <v>1450</v>
      </c>
      <c r="P29" s="303">
        <v>85</v>
      </c>
      <c r="Q29" s="304">
        <v>0</v>
      </c>
      <c r="R29" s="304">
        <v>0</v>
      </c>
      <c r="S29" s="304">
        <v>0</v>
      </c>
    </row>
    <row r="30" spans="1:19">
      <c r="A30" s="161" t="s">
        <v>506</v>
      </c>
      <c r="B30" s="161" t="s">
        <v>515</v>
      </c>
      <c r="C30" s="173">
        <v>702691</v>
      </c>
      <c r="D30" s="173">
        <v>769840</v>
      </c>
      <c r="E30" s="173">
        <v>733280</v>
      </c>
      <c r="F30" s="173">
        <v>956605</v>
      </c>
      <c r="G30" s="173">
        <v>956605</v>
      </c>
      <c r="H30" s="173">
        <v>679424</v>
      </c>
      <c r="I30" s="173">
        <v>931069</v>
      </c>
      <c r="J30" s="173">
        <v>604372</v>
      </c>
      <c r="K30" s="173">
        <v>509352</v>
      </c>
      <c r="L30" s="173">
        <v>542755</v>
      </c>
      <c r="M30" s="173">
        <v>703224</v>
      </c>
      <c r="N30" s="173">
        <v>832682</v>
      </c>
      <c r="O30" s="303">
        <v>755980</v>
      </c>
      <c r="P30" s="303">
        <v>1834488</v>
      </c>
      <c r="Q30" s="304">
        <v>920254</v>
      </c>
      <c r="R30" s="304">
        <v>957604</v>
      </c>
      <c r="S30" s="304">
        <v>1369733</v>
      </c>
    </row>
    <row r="31" spans="1:19">
      <c r="A31" s="165" t="s">
        <v>511</v>
      </c>
      <c r="B31" s="165" t="s">
        <v>520</v>
      </c>
      <c r="C31" s="175">
        <f>176936+580131</f>
        <v>757067</v>
      </c>
      <c r="D31" s="175">
        <f>182684</f>
        <v>182684</v>
      </c>
      <c r="E31" s="175">
        <f>375319</f>
        <v>375319</v>
      </c>
      <c r="F31" s="176">
        <f>230895</f>
        <v>230895</v>
      </c>
      <c r="G31" s="176">
        <f>230895</f>
        <v>230895</v>
      </c>
      <c r="H31" s="175">
        <f>622545</f>
        <v>622545</v>
      </c>
      <c r="I31" s="176">
        <f>105024</f>
        <v>105024</v>
      </c>
      <c r="J31" s="176">
        <f>675323</f>
        <v>675323</v>
      </c>
      <c r="K31" s="177">
        <f>423377</f>
        <v>423377</v>
      </c>
      <c r="L31" s="177">
        <f>722673</f>
        <v>722673</v>
      </c>
      <c r="M31" s="177">
        <f>394767</f>
        <v>394767</v>
      </c>
      <c r="N31" s="177">
        <v>220460</v>
      </c>
      <c r="O31" s="308">
        <v>332563</v>
      </c>
      <c r="P31" s="308">
        <v>143000</v>
      </c>
      <c r="Q31" s="421">
        <v>210553</v>
      </c>
      <c r="R31" s="421">
        <v>114331</v>
      </c>
      <c r="S31" s="421">
        <v>67001</v>
      </c>
    </row>
    <row r="32" spans="1:19">
      <c r="A32" s="166" t="s">
        <v>524</v>
      </c>
      <c r="B32" s="166" t="s">
        <v>528</v>
      </c>
      <c r="C32" s="167">
        <f t="shared" ref="C32:L32" si="30">C27+C31</f>
        <v>2347979</v>
      </c>
      <c r="D32" s="167">
        <f t="shared" si="30"/>
        <v>1684855</v>
      </c>
      <c r="E32" s="167">
        <f t="shared" si="30"/>
        <v>1862724</v>
      </c>
      <c r="F32" s="167">
        <f t="shared" si="30"/>
        <v>1468599</v>
      </c>
      <c r="G32" s="167">
        <f>G27+G31</f>
        <v>1468599</v>
      </c>
      <c r="H32" s="167">
        <f t="shared" si="30"/>
        <v>1577454</v>
      </c>
      <c r="I32" s="167">
        <f t="shared" si="30"/>
        <v>1299640</v>
      </c>
      <c r="J32" s="167">
        <f t="shared" si="30"/>
        <v>1566981</v>
      </c>
      <c r="K32" s="167">
        <f t="shared" si="30"/>
        <v>1481401</v>
      </c>
      <c r="L32" s="167">
        <f t="shared" si="30"/>
        <v>1889067</v>
      </c>
      <c r="M32" s="167">
        <f t="shared" ref="M32:R32" si="31">M27+M31</f>
        <v>1796228</v>
      </c>
      <c r="N32" s="167">
        <f t="shared" si="31"/>
        <v>2013675</v>
      </c>
      <c r="O32" s="309">
        <f t="shared" si="31"/>
        <v>1856813</v>
      </c>
      <c r="P32" s="309">
        <f t="shared" si="31"/>
        <v>3482834</v>
      </c>
      <c r="Q32" s="309">
        <f t="shared" si="31"/>
        <v>2867165</v>
      </c>
      <c r="R32" s="309">
        <f t="shared" si="31"/>
        <v>2869257</v>
      </c>
      <c r="S32" s="309">
        <f t="shared" ref="S32" si="32">S27+S31</f>
        <v>3030340</v>
      </c>
    </row>
    <row r="33" spans="1:19">
      <c r="I33" s="170"/>
      <c r="J33" s="170"/>
      <c r="K33" s="170"/>
      <c r="L33" s="170"/>
      <c r="M33" s="170"/>
      <c r="N33" s="170"/>
      <c r="O33" s="170"/>
      <c r="P33" s="170"/>
      <c r="Q33" s="170"/>
      <c r="R33" s="170"/>
      <c r="S33" s="170"/>
    </row>
    <row r="34" spans="1:19">
      <c r="I34" s="170"/>
      <c r="J34" s="170"/>
      <c r="K34" s="170"/>
      <c r="L34" s="170"/>
      <c r="M34" s="170"/>
      <c r="N34" s="170"/>
      <c r="O34" s="170"/>
      <c r="P34" s="170"/>
      <c r="Q34" s="170"/>
      <c r="R34" s="170"/>
      <c r="S34" s="170"/>
    </row>
    <row r="35" spans="1:19" ht="30" customHeight="1" thickBot="1">
      <c r="A35" s="159" t="s">
        <v>534</v>
      </c>
      <c r="B35" s="31" t="s">
        <v>537</v>
      </c>
      <c r="C35" s="148">
        <f>C26</f>
        <v>42825</v>
      </c>
      <c r="D35" s="148">
        <v>42916</v>
      </c>
      <c r="E35" s="148">
        <v>43008</v>
      </c>
      <c r="F35" s="148">
        <v>43100</v>
      </c>
      <c r="G35" s="148">
        <v>43100</v>
      </c>
      <c r="H35" s="148">
        <v>43190</v>
      </c>
      <c r="I35" s="148">
        <v>43281</v>
      </c>
      <c r="J35" s="148">
        <v>43373</v>
      </c>
      <c r="K35" s="148">
        <v>43465</v>
      </c>
      <c r="L35" s="148">
        <v>43555</v>
      </c>
      <c r="M35" s="148">
        <f t="shared" ref="M35:R35" si="33">M26</f>
        <v>43646</v>
      </c>
      <c r="N35" s="148">
        <f t="shared" si="33"/>
        <v>43738</v>
      </c>
      <c r="O35" s="148">
        <f t="shared" si="33"/>
        <v>43830</v>
      </c>
      <c r="P35" s="148">
        <f t="shared" si="33"/>
        <v>43921</v>
      </c>
      <c r="Q35" s="148">
        <f t="shared" si="33"/>
        <v>44012</v>
      </c>
      <c r="R35" s="148">
        <f t="shared" si="33"/>
        <v>44104</v>
      </c>
      <c r="S35" s="148">
        <f t="shared" ref="S35" si="34">S26</f>
        <v>44196</v>
      </c>
    </row>
    <row r="36" spans="1:19" ht="30" customHeight="1">
      <c r="A36" s="181" t="s">
        <v>529</v>
      </c>
      <c r="B36" s="161" t="s">
        <v>535</v>
      </c>
      <c r="C36" s="173">
        <v>147946</v>
      </c>
      <c r="D36" s="173">
        <v>162373</v>
      </c>
      <c r="E36" s="173">
        <v>153669</v>
      </c>
      <c r="F36" s="173">
        <v>115496</v>
      </c>
      <c r="G36" s="173">
        <v>115496</v>
      </c>
      <c r="H36" s="173">
        <v>135615</v>
      </c>
      <c r="I36" s="173">
        <v>146817</v>
      </c>
      <c r="J36" s="173">
        <v>140155</v>
      </c>
      <c r="K36" s="173">
        <v>129205</v>
      </c>
      <c r="L36" s="173">
        <v>143828</v>
      </c>
      <c r="M36" s="173">
        <v>172234</v>
      </c>
      <c r="N36" s="173">
        <v>221774</v>
      </c>
      <c r="O36" s="303">
        <v>156700</v>
      </c>
      <c r="P36" s="303">
        <v>348701</v>
      </c>
      <c r="Q36" s="304">
        <v>409101</v>
      </c>
      <c r="R36" s="304">
        <v>407133</v>
      </c>
      <c r="S36" s="304">
        <v>344311</v>
      </c>
    </row>
    <row r="37" spans="1:19" ht="30" customHeight="1">
      <c r="A37" s="162" t="s">
        <v>530</v>
      </c>
      <c r="B37" s="162" t="s">
        <v>536</v>
      </c>
      <c r="C37" s="180">
        <v>1211577</v>
      </c>
      <c r="D37" s="180">
        <v>1023635</v>
      </c>
      <c r="E37" s="180">
        <v>838637</v>
      </c>
      <c r="F37" s="180">
        <v>463302</v>
      </c>
      <c r="G37" s="180">
        <v>463302</v>
      </c>
      <c r="H37" s="180">
        <v>506696</v>
      </c>
      <c r="I37" s="180">
        <v>804390</v>
      </c>
      <c r="J37" s="180">
        <v>707934</v>
      </c>
      <c r="K37" s="180">
        <v>783277</v>
      </c>
      <c r="L37" s="180">
        <v>766606</v>
      </c>
      <c r="M37" s="180">
        <v>710560</v>
      </c>
      <c r="N37" s="180">
        <v>1059213</v>
      </c>
      <c r="O37" s="306">
        <v>838927</v>
      </c>
      <c r="P37" s="306">
        <v>1514772</v>
      </c>
      <c r="Q37" s="420">
        <v>1233706</v>
      </c>
      <c r="R37" s="420">
        <v>1292157</v>
      </c>
      <c r="S37" s="420">
        <v>1430787</v>
      </c>
    </row>
    <row r="38" spans="1:19">
      <c r="A38" s="166" t="s">
        <v>531</v>
      </c>
      <c r="B38" s="166" t="s">
        <v>532</v>
      </c>
      <c r="C38" s="167">
        <f t="shared" ref="C38:P38" si="35">C36+C37</f>
        <v>1359523</v>
      </c>
      <c r="D38" s="167">
        <f t="shared" si="35"/>
        <v>1186008</v>
      </c>
      <c r="E38" s="167">
        <f t="shared" si="35"/>
        <v>992306</v>
      </c>
      <c r="F38" s="167">
        <f t="shared" si="35"/>
        <v>578798</v>
      </c>
      <c r="G38" s="167">
        <f t="shared" si="35"/>
        <v>578798</v>
      </c>
      <c r="H38" s="167">
        <f t="shared" si="35"/>
        <v>642311</v>
      </c>
      <c r="I38" s="167">
        <f t="shared" si="35"/>
        <v>951207</v>
      </c>
      <c r="J38" s="167">
        <f t="shared" si="35"/>
        <v>848089</v>
      </c>
      <c r="K38" s="167">
        <f t="shared" si="35"/>
        <v>912482</v>
      </c>
      <c r="L38" s="167">
        <f t="shared" si="35"/>
        <v>910434</v>
      </c>
      <c r="M38" s="167">
        <f t="shared" si="35"/>
        <v>882794</v>
      </c>
      <c r="N38" s="167">
        <f t="shared" si="35"/>
        <v>1280987</v>
      </c>
      <c r="O38" s="305">
        <f t="shared" si="35"/>
        <v>995627</v>
      </c>
      <c r="P38" s="305">
        <f t="shared" si="35"/>
        <v>1863473</v>
      </c>
      <c r="Q38" s="305">
        <f t="shared" ref="Q38:R38" si="36">Q36+Q37</f>
        <v>1642807</v>
      </c>
      <c r="R38" s="305">
        <f t="shared" si="36"/>
        <v>1699290</v>
      </c>
      <c r="S38" s="305">
        <f t="shared" ref="S38" si="37">S36+S37</f>
        <v>1775098</v>
      </c>
    </row>
    <row r="39" spans="1:19">
      <c r="A39" s="292"/>
      <c r="B39" s="292"/>
      <c r="C39" s="327">
        <f>C32+C38-BS!D30</f>
        <v>0</v>
      </c>
      <c r="D39" s="327">
        <f>D32+D38-BS!E30</f>
        <v>0</v>
      </c>
      <c r="E39" s="327">
        <f>E32+E38-BS!F30</f>
        <v>0</v>
      </c>
      <c r="F39" s="327">
        <f>F32+F38-BS!G30</f>
        <v>0</v>
      </c>
      <c r="G39" s="327">
        <f>G32+G38-BS!H30</f>
        <v>0</v>
      </c>
      <c r="H39" s="327">
        <f>H32+H38-BS!I30</f>
        <v>0</v>
      </c>
      <c r="I39" s="327">
        <f>I32+I38-BS!J30</f>
        <v>0</v>
      </c>
      <c r="J39" s="327">
        <f>J32+J38-BS!K30</f>
        <v>0</v>
      </c>
      <c r="K39" s="327">
        <f>K32+K38-BS!L30</f>
        <v>0</v>
      </c>
      <c r="L39" s="327">
        <f>L32+L38-BS!M30</f>
        <v>0</v>
      </c>
      <c r="M39" s="327">
        <f>M32+M38-BS!N30</f>
        <v>0</v>
      </c>
      <c r="N39" s="327">
        <f>N32+N38-BS!O30</f>
        <v>0</v>
      </c>
      <c r="O39" s="327">
        <f>O32+O38-BS!P30</f>
        <v>0</v>
      </c>
      <c r="P39" s="327">
        <f>P32+P38-BS!Q30</f>
        <v>0</v>
      </c>
      <c r="Q39" s="327">
        <f>Q32+Q38-BS!R30</f>
        <v>0</v>
      </c>
      <c r="R39" s="327">
        <f>R32+R38-BS!S30</f>
        <v>0</v>
      </c>
      <c r="S39" s="327">
        <f>S32+S38-BS!T30</f>
        <v>0</v>
      </c>
    </row>
    <row r="40" spans="1:19">
      <c r="A40" s="292"/>
      <c r="B40" s="326" t="s">
        <v>649</v>
      </c>
      <c r="C40" s="319"/>
      <c r="D40" s="319"/>
      <c r="E40" s="319"/>
      <c r="F40" s="319"/>
      <c r="G40" s="319"/>
      <c r="H40" s="319"/>
      <c r="I40" s="319"/>
      <c r="J40" s="319"/>
      <c r="K40" s="319"/>
      <c r="L40" s="319"/>
      <c r="M40" s="319"/>
      <c r="N40" s="319"/>
      <c r="O40" s="319"/>
      <c r="P40" s="292"/>
      <c r="Q40" s="292"/>
    </row>
    <row r="41" spans="1:19">
      <c r="A41" s="330"/>
      <c r="B41" s="329" t="s">
        <v>648</v>
      </c>
      <c r="C41" s="336"/>
      <c r="D41" s="336"/>
      <c r="E41" s="336"/>
      <c r="F41" s="336"/>
      <c r="G41" s="336"/>
      <c r="H41" s="336"/>
      <c r="I41" s="336"/>
      <c r="J41" s="336"/>
      <c r="K41" s="336"/>
      <c r="L41" s="336"/>
      <c r="M41" s="336"/>
      <c r="N41" s="336"/>
      <c r="O41" s="336"/>
      <c r="P41" s="292"/>
      <c r="Q41" s="292"/>
    </row>
    <row r="42" spans="1:19">
      <c r="A42" s="330"/>
      <c r="B42" s="330"/>
      <c r="C42" s="336"/>
      <c r="D42" s="336"/>
      <c r="E42" s="336"/>
      <c r="F42" s="336"/>
      <c r="G42" s="336"/>
      <c r="H42" s="336"/>
      <c r="I42" s="336"/>
      <c r="J42" s="336"/>
      <c r="K42" s="336"/>
      <c r="L42" s="336"/>
      <c r="M42" s="336"/>
      <c r="N42" s="336"/>
      <c r="O42" s="336"/>
      <c r="P42" s="292"/>
      <c r="Q42" s="292"/>
    </row>
    <row r="43" spans="1:19">
      <c r="A43" s="336"/>
      <c r="B43" s="336"/>
      <c r="C43" s="336"/>
      <c r="D43" s="336"/>
      <c r="E43" s="336"/>
      <c r="F43" s="336"/>
      <c r="G43" s="336"/>
      <c r="H43" s="336"/>
      <c r="I43" s="336"/>
      <c r="J43" s="336"/>
      <c r="K43" s="336"/>
      <c r="L43" s="336"/>
      <c r="M43" s="336"/>
      <c r="N43" s="336"/>
      <c r="O43" s="336"/>
      <c r="P43" s="338"/>
      <c r="Q43" s="338"/>
    </row>
    <row r="44" spans="1:19" s="158" customFormat="1" ht="14.25">
      <c r="A44" s="339"/>
      <c r="B44" s="339"/>
      <c r="C44" s="337"/>
      <c r="D44" s="337"/>
      <c r="E44" s="337"/>
      <c r="F44" s="337"/>
      <c r="G44" s="337"/>
      <c r="H44" s="337"/>
      <c r="I44" s="337"/>
      <c r="J44" s="337"/>
      <c r="K44" s="337"/>
      <c r="L44" s="337"/>
      <c r="M44" s="337"/>
      <c r="N44" s="337"/>
      <c r="O44" s="337"/>
      <c r="P44" s="340"/>
      <c r="Q44" s="340"/>
    </row>
    <row r="45" spans="1:19">
      <c r="A45" s="336"/>
      <c r="B45" s="336"/>
      <c r="C45" s="336"/>
      <c r="D45" s="336"/>
      <c r="E45" s="336"/>
      <c r="F45" s="336"/>
      <c r="G45" s="336"/>
      <c r="H45" s="336"/>
      <c r="I45" s="336"/>
      <c r="J45" s="336"/>
      <c r="K45" s="336"/>
      <c r="L45" s="336"/>
      <c r="M45" s="336"/>
      <c r="N45" s="336"/>
      <c r="O45" s="336"/>
      <c r="P45" s="338"/>
      <c r="Q45" s="338"/>
    </row>
    <row r="46" spans="1:19">
      <c r="A46" s="341"/>
      <c r="B46" s="341"/>
      <c r="C46" s="341"/>
      <c r="D46" s="341"/>
      <c r="E46" s="341"/>
      <c r="F46" s="341"/>
      <c r="G46" s="341"/>
      <c r="H46" s="341"/>
      <c r="I46" s="341"/>
      <c r="J46" s="341"/>
      <c r="K46" s="341"/>
      <c r="L46" s="341"/>
      <c r="M46" s="341"/>
      <c r="N46" s="341"/>
      <c r="O46" s="341"/>
      <c r="P46" s="338"/>
      <c r="Q46" s="338"/>
    </row>
    <row r="47" spans="1:19">
      <c r="A47" s="338"/>
      <c r="B47" s="338"/>
      <c r="C47" s="338"/>
      <c r="D47" s="338"/>
      <c r="E47" s="338"/>
      <c r="F47" s="338"/>
      <c r="G47" s="338"/>
      <c r="H47" s="338"/>
      <c r="I47" s="338"/>
      <c r="J47" s="338"/>
      <c r="K47" s="338"/>
      <c r="L47" s="338"/>
      <c r="M47" s="338"/>
      <c r="N47" s="338"/>
      <c r="O47" s="338"/>
      <c r="P47" s="338"/>
      <c r="Q47" s="338"/>
    </row>
    <row r="48" spans="1:19">
      <c r="A48" s="338"/>
      <c r="B48" s="338"/>
      <c r="C48" s="338"/>
      <c r="D48" s="338"/>
      <c r="E48" s="338"/>
      <c r="F48" s="338"/>
      <c r="G48" s="338"/>
      <c r="H48" s="338"/>
      <c r="I48" s="338"/>
      <c r="J48" s="338"/>
      <c r="K48" s="338"/>
      <c r="L48" s="338"/>
      <c r="M48" s="338"/>
      <c r="N48" s="338"/>
      <c r="O48" s="338"/>
      <c r="P48" s="338"/>
      <c r="Q48" s="338"/>
    </row>
    <row r="49" spans="1:17">
      <c r="A49" s="338"/>
      <c r="B49" s="338"/>
      <c r="C49" s="338"/>
      <c r="D49" s="338"/>
      <c r="E49" s="338"/>
      <c r="F49" s="338"/>
      <c r="G49" s="338"/>
      <c r="H49" s="338"/>
      <c r="I49" s="338"/>
      <c r="J49" s="338"/>
      <c r="K49" s="338"/>
      <c r="L49" s="338"/>
      <c r="M49" s="338"/>
      <c r="N49" s="338"/>
      <c r="O49" s="338"/>
      <c r="P49" s="338"/>
      <c r="Q49" s="338"/>
    </row>
    <row r="50" spans="1:17">
      <c r="A50" s="338"/>
      <c r="B50" s="338"/>
      <c r="C50" s="338"/>
      <c r="D50" s="338"/>
      <c r="E50" s="338"/>
      <c r="F50" s="338"/>
      <c r="G50" s="338"/>
      <c r="H50" s="338"/>
      <c r="I50" s="338"/>
      <c r="J50" s="338"/>
      <c r="K50" s="338"/>
      <c r="L50" s="338"/>
      <c r="M50" s="338"/>
      <c r="N50" s="338"/>
      <c r="O50" s="338"/>
      <c r="P50" s="338"/>
      <c r="Q50" s="338"/>
    </row>
    <row r="51" spans="1:17">
      <c r="A51" s="338"/>
      <c r="B51" s="338"/>
      <c r="C51" s="338"/>
      <c r="D51" s="338"/>
      <c r="E51" s="338"/>
      <c r="F51" s="338"/>
      <c r="G51" s="338"/>
      <c r="H51" s="338"/>
      <c r="I51" s="338"/>
      <c r="J51" s="338"/>
      <c r="K51" s="338"/>
      <c r="L51" s="338"/>
      <c r="M51" s="338"/>
      <c r="N51" s="338"/>
      <c r="O51" s="338"/>
      <c r="P51" s="338"/>
      <c r="Q51" s="338"/>
    </row>
    <row r="52" spans="1:17">
      <c r="A52" s="338"/>
      <c r="B52" s="338"/>
      <c r="C52" s="338"/>
      <c r="D52" s="338"/>
      <c r="E52" s="338"/>
      <c r="F52" s="338"/>
      <c r="G52" s="338"/>
      <c r="H52" s="338"/>
      <c r="I52" s="338"/>
      <c r="J52" s="338"/>
      <c r="K52" s="338"/>
      <c r="L52" s="338"/>
      <c r="M52" s="338"/>
      <c r="N52" s="338"/>
      <c r="O52" s="338"/>
      <c r="P52" s="338"/>
      <c r="Q52" s="338"/>
    </row>
    <row r="53" spans="1:17">
      <c r="A53" s="338"/>
      <c r="B53" s="338"/>
      <c r="C53" s="338"/>
      <c r="D53" s="338"/>
      <c r="E53" s="338"/>
      <c r="F53" s="338"/>
      <c r="G53" s="338"/>
      <c r="H53" s="338"/>
      <c r="I53" s="338"/>
      <c r="J53" s="338"/>
      <c r="K53" s="338"/>
      <c r="L53" s="338"/>
      <c r="M53" s="338"/>
      <c r="N53" s="338"/>
      <c r="O53" s="338"/>
      <c r="P53" s="338"/>
      <c r="Q53" s="338"/>
    </row>
    <row r="54" spans="1:17">
      <c r="A54" s="338"/>
      <c r="B54" s="338"/>
      <c r="C54" s="338"/>
      <c r="D54" s="338"/>
      <c r="E54" s="338"/>
      <c r="F54" s="338"/>
      <c r="G54" s="338"/>
      <c r="H54" s="338"/>
      <c r="I54" s="338"/>
      <c r="J54" s="338"/>
      <c r="K54" s="338"/>
      <c r="L54" s="338"/>
      <c r="M54" s="338"/>
      <c r="N54" s="338"/>
      <c r="O54" s="338"/>
      <c r="P54" s="338"/>
      <c r="Q54" s="338"/>
    </row>
    <row r="55" spans="1:17">
      <c r="A55" s="338"/>
      <c r="B55" s="338"/>
      <c r="C55" s="338"/>
      <c r="D55" s="338"/>
      <c r="E55" s="338"/>
      <c r="F55" s="338"/>
      <c r="G55" s="338"/>
      <c r="H55" s="338"/>
      <c r="I55" s="338"/>
      <c r="J55" s="338"/>
      <c r="K55" s="338"/>
      <c r="L55" s="338"/>
      <c r="M55" s="338"/>
      <c r="N55" s="338"/>
      <c r="O55" s="338"/>
      <c r="P55" s="338"/>
      <c r="Q55" s="338"/>
    </row>
    <row r="56" spans="1:17">
      <c r="A56" s="338"/>
      <c r="B56" s="338"/>
      <c r="C56" s="338"/>
      <c r="D56" s="338"/>
      <c r="E56" s="338"/>
      <c r="F56" s="338"/>
      <c r="G56" s="338"/>
      <c r="H56" s="338"/>
      <c r="I56" s="338"/>
      <c r="J56" s="338"/>
      <c r="K56" s="338"/>
      <c r="L56" s="338"/>
      <c r="M56" s="338"/>
      <c r="N56" s="338"/>
      <c r="O56" s="338"/>
      <c r="P56" s="338"/>
      <c r="Q56" s="338"/>
    </row>
    <row r="57" spans="1:17">
      <c r="A57" s="338"/>
      <c r="B57" s="338"/>
      <c r="C57" s="338"/>
      <c r="D57" s="338"/>
      <c r="E57" s="338"/>
      <c r="F57" s="338"/>
      <c r="G57" s="338"/>
      <c r="H57" s="338"/>
      <c r="I57" s="338"/>
      <c r="J57" s="338"/>
      <c r="K57" s="338"/>
      <c r="L57" s="338"/>
      <c r="M57" s="338"/>
      <c r="N57" s="338"/>
      <c r="O57" s="338"/>
      <c r="P57" s="338"/>
      <c r="Q57" s="338"/>
    </row>
    <row r="58" spans="1:17">
      <c r="A58" s="338"/>
      <c r="B58" s="338"/>
      <c r="C58" s="338"/>
      <c r="D58" s="338"/>
      <c r="E58" s="338"/>
      <c r="F58" s="338"/>
      <c r="G58" s="338"/>
      <c r="H58" s="338"/>
      <c r="I58" s="338"/>
      <c r="J58" s="338"/>
      <c r="K58" s="338"/>
      <c r="L58" s="338"/>
      <c r="M58" s="338"/>
      <c r="N58" s="338"/>
      <c r="O58" s="338"/>
      <c r="P58" s="338"/>
      <c r="Q58" s="338"/>
    </row>
    <row r="59" spans="1:17">
      <c r="A59" s="338"/>
      <c r="B59" s="338"/>
      <c r="C59" s="338"/>
      <c r="D59" s="338"/>
      <c r="E59" s="338"/>
      <c r="F59" s="338"/>
      <c r="G59" s="338"/>
      <c r="H59" s="338"/>
      <c r="I59" s="338"/>
      <c r="J59" s="338"/>
      <c r="K59" s="338"/>
      <c r="L59" s="338"/>
      <c r="M59" s="338"/>
      <c r="N59" s="338"/>
      <c r="O59" s="338"/>
      <c r="P59" s="338"/>
      <c r="Q59" s="338"/>
    </row>
    <row r="60" spans="1:17">
      <c r="A60" s="338"/>
      <c r="B60" s="338"/>
      <c r="C60" s="338"/>
      <c r="D60" s="338"/>
      <c r="E60" s="338"/>
      <c r="F60" s="338"/>
      <c r="G60" s="338"/>
      <c r="H60" s="338"/>
      <c r="I60" s="338"/>
      <c r="J60" s="338"/>
      <c r="K60" s="338"/>
      <c r="L60" s="338"/>
      <c r="M60" s="338"/>
      <c r="N60" s="338"/>
      <c r="O60" s="338"/>
      <c r="P60" s="338"/>
      <c r="Q60" s="338"/>
    </row>
    <row r="61" spans="1:17">
      <c r="A61" s="338"/>
      <c r="B61" s="338"/>
      <c r="C61" s="338"/>
      <c r="D61" s="338"/>
      <c r="E61" s="338"/>
      <c r="F61" s="338"/>
      <c r="G61" s="338"/>
      <c r="H61" s="338"/>
      <c r="I61" s="338"/>
      <c r="J61" s="338"/>
      <c r="K61" s="338"/>
      <c r="L61" s="338"/>
      <c r="M61" s="338"/>
      <c r="N61" s="338"/>
      <c r="O61" s="338"/>
      <c r="P61" s="338"/>
      <c r="Q61" s="338"/>
    </row>
    <row r="62" spans="1:17">
      <c r="A62" s="338"/>
      <c r="B62" s="338"/>
      <c r="C62" s="338"/>
      <c r="D62" s="338"/>
      <c r="E62" s="338"/>
      <c r="F62" s="338"/>
      <c r="G62" s="338"/>
      <c r="H62" s="338"/>
      <c r="I62" s="338"/>
      <c r="J62" s="338"/>
      <c r="K62" s="338"/>
      <c r="L62" s="338"/>
      <c r="M62" s="338"/>
      <c r="N62" s="338"/>
      <c r="O62" s="338"/>
      <c r="P62" s="338"/>
      <c r="Q62" s="338"/>
    </row>
    <row r="63" spans="1:17">
      <c r="A63" s="338"/>
      <c r="B63" s="338"/>
      <c r="C63" s="338"/>
      <c r="D63" s="338"/>
      <c r="E63" s="338"/>
      <c r="F63" s="338"/>
      <c r="G63" s="338"/>
      <c r="H63" s="338"/>
      <c r="I63" s="338"/>
      <c r="J63" s="338"/>
      <c r="K63" s="338"/>
      <c r="L63" s="338"/>
      <c r="M63" s="338"/>
      <c r="N63" s="338"/>
      <c r="O63" s="338"/>
      <c r="P63" s="338"/>
      <c r="Q63" s="338"/>
    </row>
    <row r="64" spans="1:17">
      <c r="A64" s="338"/>
      <c r="B64" s="338"/>
      <c r="C64" s="338"/>
      <c r="D64" s="338"/>
      <c r="E64" s="338"/>
      <c r="F64" s="338"/>
      <c r="G64" s="338"/>
      <c r="H64" s="338"/>
      <c r="I64" s="338"/>
      <c r="J64" s="338"/>
      <c r="K64" s="338"/>
      <c r="L64" s="338"/>
      <c r="M64" s="338"/>
      <c r="N64" s="338"/>
      <c r="O64" s="338"/>
      <c r="P64" s="338"/>
      <c r="Q64" s="338"/>
    </row>
    <row r="65" spans="1:17">
      <c r="A65" s="338"/>
      <c r="B65" s="338"/>
      <c r="C65" s="338"/>
      <c r="D65" s="338"/>
      <c r="E65" s="338"/>
      <c r="F65" s="338"/>
      <c r="G65" s="338"/>
      <c r="H65" s="338"/>
      <c r="I65" s="338"/>
      <c r="J65" s="338"/>
      <c r="K65" s="338"/>
      <c r="L65" s="338"/>
      <c r="M65" s="338"/>
      <c r="N65" s="338"/>
      <c r="O65" s="338"/>
      <c r="P65" s="338"/>
      <c r="Q65" s="338"/>
    </row>
    <row r="66" spans="1:17">
      <c r="A66" s="338"/>
      <c r="B66" s="338"/>
      <c r="C66" s="338"/>
      <c r="D66" s="338"/>
      <c r="E66" s="338"/>
      <c r="F66" s="338"/>
      <c r="G66" s="338"/>
      <c r="H66" s="338"/>
      <c r="I66" s="338"/>
      <c r="J66" s="338"/>
      <c r="K66" s="338"/>
      <c r="L66" s="338"/>
      <c r="M66" s="338"/>
      <c r="N66" s="338"/>
      <c r="O66" s="338"/>
      <c r="P66" s="338"/>
      <c r="Q66" s="338"/>
    </row>
    <row r="67" spans="1:17">
      <c r="A67" s="338"/>
      <c r="B67" s="338"/>
      <c r="C67" s="338"/>
      <c r="D67" s="338"/>
      <c r="E67" s="338"/>
      <c r="F67" s="338"/>
      <c r="G67" s="338"/>
      <c r="H67" s="338"/>
      <c r="I67" s="338"/>
      <c r="J67" s="338"/>
      <c r="K67" s="338"/>
      <c r="L67" s="338"/>
      <c r="M67" s="338"/>
      <c r="N67" s="338"/>
      <c r="O67" s="338"/>
      <c r="P67" s="338"/>
      <c r="Q67" s="338"/>
    </row>
    <row r="68" spans="1:17">
      <c r="A68" s="338"/>
      <c r="B68" s="338"/>
      <c r="C68" s="338"/>
      <c r="D68" s="338"/>
      <c r="E68" s="338"/>
      <c r="F68" s="338"/>
      <c r="G68" s="338"/>
      <c r="H68" s="338"/>
      <c r="I68" s="338"/>
      <c r="J68" s="338"/>
      <c r="K68" s="338"/>
      <c r="L68" s="338"/>
      <c r="M68" s="338"/>
      <c r="N68" s="338"/>
      <c r="O68" s="338"/>
      <c r="P68" s="338"/>
      <c r="Q68" s="338"/>
    </row>
    <row r="69" spans="1:17">
      <c r="A69" s="338"/>
      <c r="B69" s="338"/>
      <c r="C69" s="338"/>
      <c r="D69" s="338"/>
      <c r="E69" s="338"/>
      <c r="F69" s="338"/>
      <c r="G69" s="338"/>
      <c r="H69" s="338"/>
      <c r="I69" s="338"/>
      <c r="J69" s="338"/>
      <c r="K69" s="338"/>
      <c r="L69" s="338"/>
      <c r="M69" s="338"/>
      <c r="N69" s="338"/>
      <c r="O69" s="338"/>
      <c r="P69" s="338"/>
      <c r="Q69" s="338"/>
    </row>
    <row r="70" spans="1:17">
      <c r="A70" s="338"/>
      <c r="B70" s="338"/>
      <c r="C70" s="338"/>
      <c r="D70" s="338"/>
      <c r="E70" s="338"/>
      <c r="F70" s="338"/>
      <c r="G70" s="338"/>
      <c r="H70" s="338"/>
      <c r="I70" s="338"/>
      <c r="J70" s="338"/>
      <c r="K70" s="338"/>
      <c r="L70" s="338"/>
      <c r="M70" s="338"/>
      <c r="N70" s="338"/>
      <c r="O70" s="338"/>
      <c r="P70" s="338"/>
      <c r="Q70" s="338"/>
    </row>
    <row r="71" spans="1:17">
      <c r="A71" s="338"/>
      <c r="B71" s="338"/>
      <c r="C71" s="338"/>
      <c r="D71" s="338"/>
      <c r="E71" s="338"/>
      <c r="F71" s="338"/>
      <c r="G71" s="338"/>
      <c r="H71" s="338"/>
      <c r="I71" s="338"/>
      <c r="J71" s="338"/>
      <c r="K71" s="338"/>
      <c r="L71" s="338"/>
      <c r="M71" s="338"/>
      <c r="N71" s="338"/>
      <c r="O71" s="338"/>
      <c r="P71" s="338"/>
      <c r="Q71" s="338"/>
    </row>
    <row r="72" spans="1:17">
      <c r="A72" s="338"/>
      <c r="B72" s="338"/>
      <c r="C72" s="338"/>
      <c r="D72" s="338"/>
      <c r="E72" s="338"/>
      <c r="F72" s="338"/>
      <c r="G72" s="338"/>
      <c r="H72" s="338"/>
      <c r="I72" s="338"/>
      <c r="J72" s="338"/>
      <c r="K72" s="338"/>
      <c r="L72" s="338"/>
      <c r="M72" s="338"/>
      <c r="N72" s="338"/>
      <c r="O72" s="338"/>
      <c r="P72" s="338"/>
      <c r="Q72" s="338"/>
    </row>
    <row r="73" spans="1:17">
      <c r="A73" s="338"/>
      <c r="B73" s="338"/>
      <c r="C73" s="338"/>
      <c r="D73" s="338"/>
      <c r="E73" s="338"/>
      <c r="F73" s="338"/>
      <c r="G73" s="338"/>
      <c r="H73" s="338"/>
      <c r="I73" s="338"/>
      <c r="J73" s="338"/>
      <c r="K73" s="338"/>
      <c r="L73" s="338"/>
      <c r="M73" s="338"/>
      <c r="N73" s="338"/>
      <c r="O73" s="338"/>
      <c r="P73" s="338"/>
      <c r="Q73" s="338"/>
    </row>
    <row r="74" spans="1:17">
      <c r="A74" s="338"/>
      <c r="B74" s="338"/>
      <c r="C74" s="338"/>
      <c r="D74" s="338"/>
      <c r="E74" s="338"/>
      <c r="F74" s="338"/>
      <c r="G74" s="338"/>
      <c r="H74" s="338"/>
      <c r="I74" s="338"/>
      <c r="J74" s="338"/>
      <c r="K74" s="338"/>
      <c r="L74" s="338"/>
      <c r="M74" s="338"/>
      <c r="N74" s="338"/>
      <c r="O74" s="338"/>
      <c r="P74" s="338"/>
      <c r="Q74" s="338"/>
    </row>
    <row r="75" spans="1:17">
      <c r="A75" s="338"/>
      <c r="B75" s="338"/>
      <c r="C75" s="338"/>
      <c r="D75" s="338"/>
      <c r="E75" s="338"/>
      <c r="F75" s="338"/>
      <c r="G75" s="338"/>
      <c r="H75" s="338"/>
      <c r="I75" s="338"/>
      <c r="J75" s="338"/>
      <c r="K75" s="338"/>
      <c r="L75" s="338"/>
      <c r="M75" s="338"/>
      <c r="N75" s="338"/>
      <c r="O75" s="338"/>
      <c r="P75" s="338"/>
      <c r="Q75" s="338"/>
    </row>
    <row r="76" spans="1:17">
      <c r="A76" s="338"/>
      <c r="B76" s="338"/>
      <c r="C76" s="338"/>
      <c r="D76" s="338"/>
      <c r="E76" s="338"/>
      <c r="F76" s="338"/>
      <c r="G76" s="338"/>
      <c r="H76" s="338"/>
      <c r="I76" s="338"/>
      <c r="J76" s="338"/>
      <c r="K76" s="338"/>
      <c r="L76" s="338"/>
      <c r="M76" s="338"/>
      <c r="N76" s="338"/>
      <c r="O76" s="338"/>
      <c r="P76" s="338"/>
      <c r="Q76" s="338"/>
    </row>
    <row r="77" spans="1:17">
      <c r="A77" s="338"/>
      <c r="B77" s="338"/>
      <c r="C77" s="338"/>
      <c r="D77" s="338"/>
      <c r="E77" s="338"/>
      <c r="F77" s="338"/>
      <c r="G77" s="338"/>
      <c r="H77" s="338"/>
      <c r="I77" s="338"/>
      <c r="J77" s="338"/>
      <c r="K77" s="338"/>
      <c r="L77" s="338"/>
      <c r="M77" s="338"/>
      <c r="N77" s="338"/>
      <c r="O77" s="338"/>
      <c r="P77" s="338"/>
      <c r="Q77" s="338"/>
    </row>
    <row r="78" spans="1:17">
      <c r="A78" s="338"/>
      <c r="B78" s="338"/>
      <c r="C78" s="338"/>
      <c r="D78" s="338"/>
      <c r="E78" s="338"/>
      <c r="F78" s="338"/>
      <c r="G78" s="338"/>
      <c r="H78" s="338"/>
      <c r="I78" s="338"/>
      <c r="J78" s="338"/>
      <c r="K78" s="338"/>
      <c r="L78" s="338"/>
      <c r="M78" s="338"/>
      <c r="N78" s="338"/>
      <c r="O78" s="338"/>
      <c r="P78" s="338"/>
      <c r="Q78" s="338"/>
    </row>
    <row r="79" spans="1:17">
      <c r="A79" s="338"/>
      <c r="B79" s="338"/>
      <c r="C79" s="338"/>
      <c r="D79" s="338"/>
      <c r="E79" s="338"/>
      <c r="F79" s="338"/>
      <c r="G79" s="338"/>
      <c r="H79" s="338"/>
      <c r="I79" s="338"/>
      <c r="J79" s="338"/>
      <c r="K79" s="338"/>
      <c r="L79" s="338"/>
      <c r="M79" s="338"/>
      <c r="N79" s="338"/>
      <c r="O79" s="338"/>
      <c r="P79" s="338"/>
      <c r="Q79" s="338"/>
    </row>
    <row r="80" spans="1:17">
      <c r="A80" s="338"/>
      <c r="B80" s="338"/>
      <c r="C80" s="338"/>
      <c r="D80" s="338"/>
      <c r="E80" s="338"/>
      <c r="F80" s="338"/>
      <c r="G80" s="338"/>
      <c r="H80" s="338"/>
      <c r="I80" s="338"/>
      <c r="J80" s="338"/>
      <c r="K80" s="338"/>
      <c r="L80" s="338"/>
      <c r="M80" s="338"/>
      <c r="N80" s="338"/>
      <c r="O80" s="338"/>
      <c r="P80" s="338"/>
      <c r="Q80" s="338"/>
    </row>
    <row r="81" spans="1:17">
      <c r="A81" s="338"/>
      <c r="B81" s="338"/>
      <c r="C81" s="338"/>
      <c r="D81" s="338"/>
      <c r="E81" s="338"/>
      <c r="F81" s="338"/>
      <c r="G81" s="338"/>
      <c r="H81" s="338"/>
      <c r="I81" s="338"/>
      <c r="J81" s="338"/>
      <c r="K81" s="338"/>
      <c r="L81" s="338"/>
      <c r="M81" s="338"/>
      <c r="N81" s="338"/>
      <c r="O81" s="338"/>
      <c r="P81" s="338"/>
      <c r="Q81" s="338"/>
    </row>
    <row r="82" spans="1:17">
      <c r="A82" s="338"/>
      <c r="B82" s="338"/>
      <c r="C82" s="338"/>
      <c r="D82" s="338"/>
      <c r="E82" s="338"/>
      <c r="F82" s="338"/>
      <c r="G82" s="338"/>
      <c r="H82" s="338"/>
      <c r="I82" s="338"/>
      <c r="J82" s="338"/>
      <c r="K82" s="338"/>
      <c r="L82" s="338"/>
      <c r="M82" s="338"/>
      <c r="N82" s="338"/>
      <c r="O82" s="338"/>
      <c r="P82" s="338"/>
      <c r="Q82" s="338"/>
    </row>
    <row r="83" spans="1:17">
      <c r="A83" s="338"/>
      <c r="B83" s="338"/>
      <c r="C83" s="338"/>
      <c r="D83" s="338"/>
      <c r="E83" s="338"/>
      <c r="F83" s="338"/>
      <c r="G83" s="338"/>
      <c r="H83" s="338"/>
      <c r="I83" s="338"/>
      <c r="J83" s="338"/>
      <c r="K83" s="338"/>
      <c r="L83" s="338"/>
      <c r="M83" s="338"/>
      <c r="N83" s="338"/>
      <c r="O83" s="338"/>
      <c r="P83" s="338"/>
      <c r="Q83" s="338"/>
    </row>
    <row r="84" spans="1:17">
      <c r="A84" s="338"/>
      <c r="B84" s="338"/>
      <c r="C84" s="338"/>
      <c r="D84" s="338"/>
      <c r="E84" s="338"/>
      <c r="F84" s="338"/>
      <c r="G84" s="338"/>
      <c r="H84" s="338"/>
      <c r="I84" s="338"/>
      <c r="J84" s="338"/>
      <c r="K84" s="338"/>
      <c r="L84" s="338"/>
      <c r="M84" s="338"/>
      <c r="N84" s="338"/>
      <c r="O84" s="338"/>
      <c r="P84" s="338"/>
      <c r="Q84" s="338"/>
    </row>
    <row r="85" spans="1:17">
      <c r="A85" s="338"/>
      <c r="B85" s="338"/>
      <c r="C85" s="338"/>
      <c r="D85" s="338"/>
      <c r="E85" s="338"/>
      <c r="F85" s="338"/>
      <c r="G85" s="338"/>
      <c r="H85" s="338"/>
      <c r="I85" s="338"/>
      <c r="J85" s="338"/>
      <c r="K85" s="338"/>
      <c r="L85" s="338"/>
      <c r="M85" s="338"/>
      <c r="N85" s="338"/>
      <c r="O85" s="338"/>
      <c r="P85" s="338"/>
      <c r="Q85" s="338"/>
    </row>
    <row r="86" spans="1:17">
      <c r="A86" s="338"/>
      <c r="B86" s="338"/>
      <c r="C86" s="338"/>
      <c r="D86" s="338"/>
      <c r="E86" s="338"/>
      <c r="F86" s="338"/>
      <c r="G86" s="338"/>
      <c r="H86" s="338"/>
      <c r="I86" s="338"/>
      <c r="J86" s="338"/>
      <c r="K86" s="338"/>
      <c r="L86" s="338"/>
      <c r="M86" s="338"/>
      <c r="N86" s="338"/>
      <c r="O86" s="338"/>
      <c r="P86" s="338"/>
      <c r="Q86" s="338"/>
    </row>
    <row r="87" spans="1:17">
      <c r="A87" s="338"/>
      <c r="B87" s="338"/>
      <c r="C87" s="338"/>
      <c r="D87" s="338"/>
      <c r="E87" s="338"/>
      <c r="F87" s="338"/>
      <c r="G87" s="338"/>
      <c r="H87" s="338"/>
      <c r="I87" s="338"/>
      <c r="J87" s="338"/>
      <c r="K87" s="338"/>
      <c r="L87" s="338"/>
      <c r="M87" s="338"/>
      <c r="N87" s="338"/>
      <c r="O87" s="338"/>
      <c r="P87" s="338"/>
      <c r="Q87" s="338"/>
    </row>
    <row r="88" spans="1:17">
      <c r="A88" s="338"/>
      <c r="B88" s="338"/>
      <c r="C88" s="338"/>
      <c r="D88" s="338"/>
      <c r="E88" s="338"/>
      <c r="F88" s="338"/>
      <c r="G88" s="338"/>
      <c r="H88" s="338"/>
      <c r="I88" s="338"/>
      <c r="J88" s="338"/>
      <c r="K88" s="338"/>
      <c r="L88" s="338"/>
      <c r="M88" s="338"/>
      <c r="N88" s="338"/>
      <c r="O88" s="338"/>
      <c r="P88" s="338"/>
      <c r="Q88" s="338"/>
    </row>
    <row r="89" spans="1:17">
      <c r="A89" s="338"/>
      <c r="B89" s="338"/>
      <c r="C89" s="338"/>
      <c r="D89" s="338"/>
      <c r="E89" s="338"/>
      <c r="F89" s="338"/>
      <c r="G89" s="338"/>
      <c r="H89" s="338"/>
      <c r="I89" s="338"/>
      <c r="J89" s="338"/>
      <c r="K89" s="338"/>
      <c r="L89" s="338"/>
      <c r="M89" s="338"/>
      <c r="N89" s="338"/>
      <c r="O89" s="338"/>
      <c r="P89" s="338"/>
      <c r="Q89" s="338"/>
    </row>
    <row r="90" spans="1:17">
      <c r="A90" s="338"/>
      <c r="B90" s="338"/>
      <c r="C90" s="338"/>
      <c r="D90" s="338"/>
      <c r="E90" s="338"/>
      <c r="F90" s="338"/>
      <c r="G90" s="338"/>
      <c r="H90" s="338"/>
      <c r="I90" s="338"/>
      <c r="J90" s="338"/>
      <c r="K90" s="338"/>
      <c r="L90" s="338"/>
      <c r="M90" s="338"/>
      <c r="N90" s="338"/>
      <c r="O90" s="338"/>
      <c r="P90" s="338"/>
      <c r="Q90" s="338"/>
    </row>
    <row r="91" spans="1:17">
      <c r="A91" s="338"/>
      <c r="B91" s="338"/>
      <c r="C91" s="338"/>
      <c r="D91" s="338"/>
      <c r="E91" s="338"/>
      <c r="F91" s="338"/>
      <c r="G91" s="338"/>
      <c r="H91" s="338"/>
      <c r="I91" s="338"/>
      <c r="J91" s="338"/>
      <c r="K91" s="338"/>
      <c r="L91" s="338"/>
      <c r="M91" s="338"/>
      <c r="N91" s="338"/>
      <c r="O91" s="338"/>
      <c r="P91" s="338"/>
      <c r="Q91" s="338"/>
    </row>
    <row r="92" spans="1:17">
      <c r="A92" s="338"/>
      <c r="B92" s="338"/>
      <c r="C92" s="338"/>
      <c r="D92" s="338"/>
      <c r="E92" s="338"/>
      <c r="F92" s="338"/>
      <c r="G92" s="338"/>
      <c r="H92" s="338"/>
      <c r="I92" s="338"/>
      <c r="J92" s="338"/>
      <c r="K92" s="338"/>
      <c r="L92" s="338"/>
      <c r="M92" s="338"/>
      <c r="N92" s="338"/>
      <c r="O92" s="338"/>
      <c r="P92" s="338"/>
      <c r="Q92" s="338"/>
    </row>
    <row r="93" spans="1:17">
      <c r="A93" s="338"/>
      <c r="B93" s="338"/>
      <c r="C93" s="338"/>
      <c r="D93" s="338"/>
      <c r="E93" s="338"/>
      <c r="F93" s="338"/>
      <c r="G93" s="338"/>
      <c r="H93" s="338"/>
      <c r="I93" s="338"/>
      <c r="J93" s="338"/>
      <c r="K93" s="338"/>
      <c r="L93" s="338"/>
      <c r="M93" s="338"/>
      <c r="N93" s="338"/>
      <c r="O93" s="338"/>
      <c r="P93" s="338"/>
      <c r="Q93" s="338"/>
    </row>
    <row r="94" spans="1:17">
      <c r="A94" s="338"/>
      <c r="B94" s="338"/>
      <c r="C94" s="338"/>
      <c r="D94" s="338"/>
      <c r="E94" s="338"/>
      <c r="F94" s="338"/>
      <c r="G94" s="338"/>
      <c r="H94" s="338"/>
      <c r="I94" s="338"/>
      <c r="J94" s="338"/>
      <c r="K94" s="338"/>
      <c r="L94" s="338"/>
      <c r="M94" s="338"/>
      <c r="N94" s="338"/>
      <c r="O94" s="338"/>
      <c r="P94" s="338"/>
      <c r="Q94" s="338"/>
    </row>
    <row r="95" spans="1:17">
      <c r="A95" s="338"/>
      <c r="B95" s="338"/>
      <c r="C95" s="338"/>
      <c r="D95" s="338"/>
      <c r="E95" s="338"/>
      <c r="F95" s="338"/>
      <c r="G95" s="338"/>
      <c r="H95" s="338"/>
      <c r="I95" s="338"/>
      <c r="J95" s="338"/>
      <c r="K95" s="338"/>
      <c r="L95" s="338"/>
      <c r="M95" s="338"/>
      <c r="N95" s="338"/>
      <c r="O95" s="338"/>
      <c r="P95" s="338"/>
      <c r="Q95" s="338"/>
    </row>
    <row r="96" spans="1:17">
      <c r="A96" s="338"/>
      <c r="B96" s="338"/>
      <c r="C96" s="338"/>
      <c r="D96" s="338"/>
      <c r="E96" s="338"/>
      <c r="F96" s="338"/>
      <c r="G96" s="338"/>
      <c r="H96" s="338"/>
      <c r="I96" s="338"/>
      <c r="J96" s="338"/>
      <c r="K96" s="338"/>
      <c r="L96" s="338"/>
      <c r="M96" s="338"/>
      <c r="N96" s="338"/>
      <c r="O96" s="338"/>
      <c r="P96" s="338"/>
      <c r="Q96" s="338"/>
    </row>
    <row r="97" spans="1:17">
      <c r="A97" s="338"/>
      <c r="B97" s="338"/>
      <c r="C97" s="338"/>
      <c r="D97" s="338"/>
      <c r="E97" s="338"/>
      <c r="F97" s="338"/>
      <c r="G97" s="338"/>
      <c r="H97" s="338"/>
      <c r="I97" s="338"/>
      <c r="J97" s="338"/>
      <c r="K97" s="338"/>
      <c r="L97" s="338"/>
      <c r="M97" s="338"/>
      <c r="N97" s="338"/>
      <c r="O97" s="338"/>
      <c r="P97" s="338"/>
      <c r="Q97" s="338"/>
    </row>
    <row r="98" spans="1:17">
      <c r="A98" s="338"/>
      <c r="B98" s="338"/>
      <c r="C98" s="338"/>
      <c r="D98" s="338"/>
      <c r="E98" s="338"/>
      <c r="F98" s="338"/>
      <c r="G98" s="338"/>
      <c r="H98" s="338"/>
      <c r="I98" s="338"/>
      <c r="J98" s="338"/>
      <c r="K98" s="338"/>
      <c r="L98" s="338"/>
      <c r="M98" s="338"/>
      <c r="N98" s="338"/>
      <c r="O98" s="338"/>
      <c r="P98" s="338"/>
      <c r="Q98" s="338"/>
    </row>
    <row r="99" spans="1:17">
      <c r="A99" s="338"/>
      <c r="B99" s="338"/>
      <c r="C99" s="338"/>
      <c r="D99" s="338"/>
      <c r="E99" s="338"/>
      <c r="F99" s="338"/>
      <c r="G99" s="338"/>
      <c r="H99" s="338"/>
      <c r="I99" s="338"/>
      <c r="J99" s="338"/>
      <c r="K99" s="338"/>
      <c r="L99" s="338"/>
      <c r="M99" s="338"/>
      <c r="N99" s="338"/>
      <c r="O99" s="338"/>
      <c r="P99" s="338"/>
      <c r="Q99" s="338"/>
    </row>
    <row r="100" spans="1:17">
      <c r="A100" s="338"/>
      <c r="B100" s="338"/>
      <c r="C100" s="338"/>
      <c r="D100" s="338"/>
      <c r="E100" s="338"/>
      <c r="F100" s="338"/>
      <c r="G100" s="338"/>
      <c r="H100" s="338"/>
      <c r="I100" s="338"/>
      <c r="J100" s="338"/>
      <c r="K100" s="338"/>
      <c r="L100" s="338"/>
      <c r="M100" s="338"/>
      <c r="N100" s="338"/>
      <c r="O100" s="338"/>
      <c r="P100" s="338"/>
      <c r="Q100" s="338"/>
    </row>
    <row r="101" spans="1:17">
      <c r="A101" s="338"/>
      <c r="B101" s="338"/>
      <c r="C101" s="338"/>
      <c r="D101" s="338"/>
      <c r="E101" s="338"/>
      <c r="F101" s="338"/>
      <c r="G101" s="338"/>
      <c r="H101" s="338"/>
      <c r="I101" s="338"/>
      <c r="J101" s="338"/>
      <c r="K101" s="338"/>
      <c r="L101" s="338"/>
      <c r="M101" s="338"/>
      <c r="N101" s="338"/>
      <c r="O101" s="338"/>
      <c r="P101" s="338"/>
      <c r="Q101" s="338"/>
    </row>
    <row r="102" spans="1:17">
      <c r="A102" s="338"/>
      <c r="B102" s="338"/>
      <c r="C102" s="338"/>
      <c r="D102" s="338"/>
      <c r="E102" s="338"/>
      <c r="F102" s="338"/>
      <c r="G102" s="338"/>
      <c r="H102" s="338"/>
      <c r="I102" s="338"/>
      <c r="J102" s="338"/>
      <c r="K102" s="338"/>
      <c r="L102" s="338"/>
      <c r="M102" s="338"/>
      <c r="N102" s="338"/>
      <c r="O102" s="338"/>
      <c r="P102" s="338"/>
      <c r="Q102" s="338"/>
    </row>
    <row r="103" spans="1:17">
      <c r="A103" s="338"/>
      <c r="B103" s="338"/>
      <c r="C103" s="338"/>
      <c r="D103" s="338"/>
      <c r="E103" s="338"/>
      <c r="F103" s="338"/>
      <c r="G103" s="338"/>
      <c r="H103" s="338"/>
      <c r="I103" s="338"/>
      <c r="J103" s="338"/>
      <c r="K103" s="338"/>
      <c r="L103" s="338"/>
      <c r="M103" s="338"/>
      <c r="N103" s="338"/>
      <c r="O103" s="338"/>
      <c r="P103" s="338"/>
      <c r="Q103" s="338"/>
    </row>
    <row r="104" spans="1:17">
      <c r="A104" s="338"/>
      <c r="B104" s="338"/>
      <c r="C104" s="338"/>
      <c r="D104" s="338"/>
      <c r="E104" s="338"/>
      <c r="F104" s="338"/>
      <c r="G104" s="338"/>
      <c r="H104" s="338"/>
      <c r="I104" s="338"/>
      <c r="J104" s="338"/>
      <c r="K104" s="338"/>
      <c r="L104" s="338"/>
      <c r="M104" s="338"/>
      <c r="N104" s="338"/>
      <c r="O104" s="338"/>
      <c r="P104" s="338"/>
      <c r="Q104" s="338"/>
    </row>
    <row r="105" spans="1:17">
      <c r="A105" s="338"/>
      <c r="B105" s="338"/>
      <c r="C105" s="338"/>
      <c r="D105" s="338"/>
      <c r="E105" s="338"/>
      <c r="F105" s="338"/>
      <c r="G105" s="338"/>
      <c r="H105" s="338"/>
      <c r="I105" s="338"/>
      <c r="J105" s="338"/>
      <c r="K105" s="338"/>
      <c r="L105" s="338"/>
      <c r="M105" s="338"/>
      <c r="N105" s="338"/>
      <c r="O105" s="338"/>
      <c r="P105" s="338"/>
      <c r="Q105" s="338"/>
    </row>
    <row r="106" spans="1:17">
      <c r="A106" s="338"/>
      <c r="B106" s="338"/>
      <c r="C106" s="338"/>
      <c r="D106" s="338"/>
      <c r="E106" s="338"/>
      <c r="F106" s="338"/>
      <c r="G106" s="338"/>
      <c r="H106" s="338"/>
      <c r="I106" s="338"/>
      <c r="J106" s="338"/>
      <c r="K106" s="338"/>
      <c r="L106" s="338"/>
      <c r="M106" s="338"/>
      <c r="N106" s="338"/>
      <c r="O106" s="338"/>
      <c r="P106" s="338"/>
      <c r="Q106" s="338"/>
    </row>
    <row r="107" spans="1:17">
      <c r="A107" s="338"/>
      <c r="B107" s="338"/>
      <c r="C107" s="338"/>
      <c r="D107" s="338"/>
      <c r="E107" s="338"/>
      <c r="F107" s="338"/>
      <c r="G107" s="338"/>
      <c r="H107" s="338"/>
      <c r="I107" s="338"/>
      <c r="J107" s="338"/>
      <c r="K107" s="338"/>
      <c r="L107" s="338"/>
      <c r="M107" s="338"/>
      <c r="N107" s="338"/>
      <c r="O107" s="338"/>
      <c r="P107" s="338"/>
      <c r="Q107" s="338"/>
    </row>
    <row r="108" spans="1:17">
      <c r="A108" s="338"/>
      <c r="B108" s="338"/>
      <c r="C108" s="338"/>
      <c r="D108" s="338"/>
      <c r="E108" s="338"/>
      <c r="F108" s="338"/>
      <c r="G108" s="338"/>
      <c r="H108" s="338"/>
      <c r="I108" s="338"/>
      <c r="J108" s="338"/>
      <c r="K108" s="338"/>
      <c r="L108" s="338"/>
      <c r="M108" s="338"/>
      <c r="N108" s="338"/>
      <c r="O108" s="338"/>
      <c r="P108" s="338"/>
      <c r="Q108" s="338"/>
    </row>
    <row r="109" spans="1:17">
      <c r="A109" s="338"/>
      <c r="B109" s="338"/>
      <c r="C109" s="338"/>
      <c r="D109" s="338"/>
      <c r="E109" s="338"/>
      <c r="F109" s="338"/>
      <c r="G109" s="338"/>
      <c r="H109" s="338"/>
      <c r="I109" s="338"/>
      <c r="J109" s="338"/>
      <c r="K109" s="338"/>
      <c r="L109" s="338"/>
      <c r="M109" s="338"/>
      <c r="N109" s="338"/>
      <c r="O109" s="338"/>
      <c r="P109" s="338"/>
      <c r="Q109" s="338"/>
    </row>
    <row r="110" spans="1:17">
      <c r="A110" s="338"/>
      <c r="B110" s="338"/>
      <c r="C110" s="338"/>
      <c r="D110" s="338"/>
      <c r="E110" s="338"/>
      <c r="F110" s="338"/>
      <c r="G110" s="338"/>
      <c r="H110" s="338"/>
      <c r="I110" s="338"/>
      <c r="J110" s="338"/>
      <c r="K110" s="338"/>
      <c r="L110" s="338"/>
      <c r="M110" s="338"/>
      <c r="N110" s="338"/>
      <c r="O110" s="338"/>
      <c r="P110" s="338"/>
      <c r="Q110" s="338"/>
    </row>
    <row r="111" spans="1:17">
      <c r="A111" s="338"/>
      <c r="B111" s="338"/>
      <c r="C111" s="338"/>
      <c r="D111" s="338"/>
      <c r="E111" s="338"/>
      <c r="F111" s="338"/>
      <c r="G111" s="338"/>
      <c r="H111" s="338"/>
      <c r="I111" s="338"/>
      <c r="J111" s="338"/>
      <c r="K111" s="338"/>
      <c r="L111" s="338"/>
      <c r="M111" s="338"/>
      <c r="N111" s="338"/>
      <c r="O111" s="338"/>
      <c r="P111" s="338"/>
      <c r="Q111" s="338"/>
    </row>
    <row r="112" spans="1:17">
      <c r="A112" s="338"/>
      <c r="B112" s="338"/>
      <c r="C112" s="338"/>
      <c r="D112" s="338"/>
      <c r="E112" s="338"/>
      <c r="F112" s="338"/>
      <c r="G112" s="338"/>
      <c r="H112" s="338"/>
      <c r="I112" s="338"/>
      <c r="J112" s="338"/>
      <c r="K112" s="338"/>
      <c r="L112" s="338"/>
      <c r="M112" s="338"/>
      <c r="N112" s="338"/>
      <c r="O112" s="338"/>
      <c r="P112" s="338"/>
      <c r="Q112" s="338"/>
    </row>
    <row r="113" spans="1:17">
      <c r="A113" s="338"/>
      <c r="B113" s="338"/>
      <c r="C113" s="338"/>
      <c r="D113" s="338"/>
      <c r="E113" s="338"/>
      <c r="F113" s="338"/>
      <c r="G113" s="338"/>
      <c r="H113" s="338"/>
      <c r="I113" s="338"/>
      <c r="J113" s="338"/>
      <c r="K113" s="338"/>
      <c r="L113" s="338"/>
      <c r="M113" s="338"/>
      <c r="N113" s="338"/>
      <c r="O113" s="338"/>
      <c r="P113" s="338"/>
      <c r="Q113" s="338"/>
    </row>
    <row r="114" spans="1:17">
      <c r="A114" s="338"/>
      <c r="B114" s="338"/>
      <c r="C114" s="338"/>
      <c r="D114" s="338"/>
      <c r="E114" s="338"/>
      <c r="F114" s="338"/>
      <c r="G114" s="338"/>
      <c r="H114" s="338"/>
      <c r="I114" s="338"/>
      <c r="J114" s="338"/>
      <c r="K114" s="338"/>
      <c r="L114" s="338"/>
      <c r="M114" s="338"/>
      <c r="N114" s="338"/>
      <c r="O114" s="338"/>
      <c r="P114" s="338"/>
      <c r="Q114" s="338"/>
    </row>
    <row r="115" spans="1:17">
      <c r="A115" s="338"/>
      <c r="B115" s="338"/>
      <c r="C115" s="338"/>
      <c r="D115" s="338"/>
      <c r="E115" s="338"/>
      <c r="F115" s="338"/>
      <c r="G115" s="338"/>
      <c r="H115" s="338"/>
      <c r="I115" s="338"/>
      <c r="J115" s="338"/>
      <c r="K115" s="338"/>
      <c r="L115" s="338"/>
      <c r="M115" s="338"/>
      <c r="N115" s="338"/>
      <c r="O115" s="338"/>
      <c r="P115" s="338"/>
      <c r="Q115" s="338"/>
    </row>
    <row r="116" spans="1:17">
      <c r="A116" s="338"/>
      <c r="B116" s="338"/>
      <c r="C116" s="338"/>
      <c r="D116" s="338"/>
      <c r="E116" s="338"/>
      <c r="F116" s="338"/>
      <c r="G116" s="338"/>
      <c r="H116" s="338"/>
      <c r="I116" s="338"/>
      <c r="J116" s="338"/>
      <c r="K116" s="338"/>
      <c r="L116" s="338"/>
      <c r="M116" s="338"/>
      <c r="N116" s="338"/>
      <c r="O116" s="338"/>
      <c r="P116" s="338"/>
      <c r="Q116" s="338"/>
    </row>
    <row r="117" spans="1:17">
      <c r="A117" s="338"/>
      <c r="B117" s="338"/>
      <c r="C117" s="338"/>
      <c r="D117" s="338"/>
      <c r="E117" s="338"/>
      <c r="F117" s="338"/>
      <c r="G117" s="338"/>
      <c r="H117" s="338"/>
      <c r="I117" s="338"/>
      <c r="J117" s="338"/>
      <c r="K117" s="338"/>
      <c r="L117" s="338"/>
      <c r="M117" s="338"/>
      <c r="N117" s="338"/>
      <c r="O117" s="338"/>
      <c r="P117" s="338"/>
      <c r="Q117" s="338"/>
    </row>
    <row r="118" spans="1:17">
      <c r="A118" s="338"/>
      <c r="B118" s="338"/>
      <c r="C118" s="338"/>
      <c r="D118" s="338"/>
      <c r="E118" s="338"/>
      <c r="F118" s="338"/>
      <c r="G118" s="338"/>
      <c r="H118" s="338"/>
      <c r="I118" s="338"/>
      <c r="J118" s="338"/>
      <c r="K118" s="338"/>
      <c r="L118" s="338"/>
      <c r="M118" s="338"/>
      <c r="N118" s="338"/>
      <c r="O118" s="338"/>
      <c r="P118" s="338"/>
      <c r="Q118" s="338"/>
    </row>
    <row r="119" spans="1:17">
      <c r="A119" s="338"/>
      <c r="B119" s="338"/>
      <c r="C119" s="338"/>
      <c r="D119" s="338"/>
      <c r="E119" s="338"/>
      <c r="F119" s="338"/>
      <c r="G119" s="338"/>
      <c r="H119" s="338"/>
      <c r="I119" s="338"/>
      <c r="J119" s="338"/>
      <c r="K119" s="338"/>
      <c r="L119" s="338"/>
      <c r="M119" s="338"/>
      <c r="N119" s="338"/>
      <c r="O119" s="338"/>
      <c r="P119" s="338"/>
      <c r="Q119" s="338"/>
    </row>
    <row r="120" spans="1:17">
      <c r="A120" s="338"/>
      <c r="B120" s="338"/>
      <c r="C120" s="338"/>
      <c r="D120" s="338"/>
      <c r="E120" s="338"/>
      <c r="F120" s="338"/>
      <c r="G120" s="338"/>
      <c r="H120" s="338"/>
      <c r="I120" s="338"/>
      <c r="J120" s="338"/>
      <c r="K120" s="338"/>
      <c r="L120" s="338"/>
      <c r="M120" s="338"/>
      <c r="N120" s="338"/>
      <c r="O120" s="338"/>
      <c r="P120" s="338"/>
      <c r="Q120" s="338"/>
    </row>
    <row r="121" spans="1:17">
      <c r="A121" s="338"/>
      <c r="B121" s="338"/>
      <c r="C121" s="338"/>
      <c r="D121" s="338"/>
      <c r="E121" s="338"/>
      <c r="F121" s="338"/>
      <c r="G121" s="338"/>
      <c r="H121" s="338"/>
      <c r="I121" s="338"/>
      <c r="J121" s="338"/>
      <c r="K121" s="338"/>
      <c r="L121" s="338"/>
      <c r="M121" s="338"/>
      <c r="N121" s="338"/>
      <c r="O121" s="338"/>
      <c r="P121" s="338"/>
      <c r="Q121" s="338"/>
    </row>
    <row r="122" spans="1:17">
      <c r="A122" s="338"/>
      <c r="B122" s="338"/>
      <c r="C122" s="338"/>
      <c r="D122" s="338"/>
      <c r="E122" s="338"/>
      <c r="F122" s="338"/>
      <c r="G122" s="338"/>
      <c r="H122" s="338"/>
      <c r="I122" s="338"/>
      <c r="J122" s="338"/>
      <c r="K122" s="338"/>
      <c r="L122" s="338"/>
      <c r="M122" s="338"/>
      <c r="N122" s="338"/>
      <c r="O122" s="338"/>
      <c r="P122" s="338"/>
      <c r="Q122" s="338"/>
    </row>
    <row r="123" spans="1:17">
      <c r="A123" s="338"/>
      <c r="B123" s="338"/>
      <c r="C123" s="338"/>
      <c r="D123" s="338"/>
      <c r="E123" s="338"/>
      <c r="F123" s="338"/>
      <c r="G123" s="338"/>
      <c r="H123" s="338"/>
      <c r="I123" s="338"/>
      <c r="J123" s="338"/>
      <c r="K123" s="338"/>
      <c r="L123" s="338"/>
      <c r="M123" s="338"/>
      <c r="N123" s="338"/>
      <c r="O123" s="338"/>
      <c r="P123" s="338"/>
      <c r="Q123" s="338"/>
    </row>
    <row r="124" spans="1:17">
      <c r="A124" s="338"/>
      <c r="B124" s="338"/>
      <c r="C124" s="338"/>
      <c r="D124" s="338"/>
      <c r="E124" s="338"/>
      <c r="F124" s="338"/>
      <c r="G124" s="338"/>
      <c r="H124" s="338"/>
      <c r="I124" s="338"/>
      <c r="J124" s="338"/>
      <c r="K124" s="338"/>
      <c r="L124" s="338"/>
      <c r="M124" s="338"/>
      <c r="N124" s="338"/>
      <c r="O124" s="338"/>
      <c r="P124" s="338"/>
      <c r="Q124" s="338"/>
    </row>
    <row r="125" spans="1:17">
      <c r="A125" s="338"/>
      <c r="B125" s="338"/>
      <c r="C125" s="338"/>
      <c r="D125" s="338"/>
      <c r="E125" s="338"/>
      <c r="F125" s="338"/>
      <c r="G125" s="338"/>
      <c r="H125" s="338"/>
      <c r="I125" s="338"/>
      <c r="J125" s="338"/>
      <c r="K125" s="338"/>
      <c r="L125" s="338"/>
      <c r="M125" s="338"/>
      <c r="N125" s="338"/>
      <c r="O125" s="338"/>
      <c r="P125" s="338"/>
      <c r="Q125" s="338"/>
    </row>
    <row r="126" spans="1:17">
      <c r="A126" s="338"/>
      <c r="B126" s="338"/>
      <c r="C126" s="338"/>
      <c r="D126" s="338"/>
      <c r="E126" s="338"/>
      <c r="F126" s="338"/>
      <c r="G126" s="338"/>
      <c r="H126" s="338"/>
      <c r="I126" s="338"/>
      <c r="J126" s="338"/>
      <c r="K126" s="338"/>
      <c r="L126" s="338"/>
      <c r="M126" s="338"/>
      <c r="N126" s="338"/>
      <c r="O126" s="338"/>
      <c r="P126" s="338"/>
      <c r="Q126" s="338"/>
    </row>
    <row r="127" spans="1:17">
      <c r="A127" s="338"/>
      <c r="B127" s="338"/>
      <c r="C127" s="338"/>
      <c r="D127" s="338"/>
      <c r="E127" s="338"/>
      <c r="F127" s="338"/>
      <c r="G127" s="338"/>
      <c r="H127" s="338"/>
      <c r="I127" s="338"/>
      <c r="J127" s="338"/>
      <c r="K127" s="338"/>
      <c r="L127" s="338"/>
      <c r="M127" s="338"/>
      <c r="N127" s="338"/>
      <c r="O127" s="338"/>
      <c r="P127" s="338"/>
      <c r="Q127" s="338"/>
    </row>
    <row r="128" spans="1:17">
      <c r="A128" s="338"/>
      <c r="B128" s="338"/>
      <c r="C128" s="338"/>
      <c r="D128" s="338"/>
      <c r="E128" s="338"/>
      <c r="F128" s="338"/>
      <c r="G128" s="338"/>
      <c r="H128" s="338"/>
      <c r="I128" s="338"/>
      <c r="J128" s="338"/>
      <c r="K128" s="338"/>
      <c r="L128" s="338"/>
      <c r="M128" s="338"/>
      <c r="N128" s="338"/>
      <c r="O128" s="338"/>
      <c r="P128" s="338"/>
      <c r="Q128" s="338"/>
    </row>
    <row r="129" spans="1:17">
      <c r="A129" s="338"/>
      <c r="B129" s="338"/>
      <c r="C129" s="338"/>
      <c r="D129" s="338"/>
      <c r="E129" s="338"/>
      <c r="F129" s="338"/>
      <c r="G129" s="338"/>
      <c r="H129" s="338"/>
      <c r="I129" s="338"/>
      <c r="J129" s="338"/>
      <c r="K129" s="338"/>
      <c r="L129" s="338"/>
      <c r="M129" s="338"/>
      <c r="N129" s="338"/>
      <c r="O129" s="338"/>
      <c r="P129" s="338"/>
      <c r="Q129" s="338"/>
    </row>
    <row r="130" spans="1:17">
      <c r="A130" s="338"/>
      <c r="B130" s="338"/>
      <c r="C130" s="338"/>
      <c r="D130" s="338"/>
      <c r="E130" s="338"/>
      <c r="F130" s="338"/>
      <c r="G130" s="338"/>
      <c r="H130" s="338"/>
      <c r="I130" s="338"/>
      <c r="J130" s="338"/>
      <c r="K130" s="338"/>
      <c r="L130" s="338"/>
      <c r="M130" s="338"/>
      <c r="N130" s="338"/>
      <c r="O130" s="338"/>
      <c r="P130" s="338"/>
      <c r="Q130" s="338"/>
    </row>
    <row r="131" spans="1:17">
      <c r="A131" s="338"/>
      <c r="B131" s="338"/>
      <c r="C131" s="338"/>
      <c r="D131" s="338"/>
      <c r="E131" s="338"/>
      <c r="F131" s="338"/>
      <c r="G131" s="338"/>
      <c r="H131" s="338"/>
      <c r="I131" s="338"/>
      <c r="J131" s="338"/>
      <c r="K131" s="338"/>
      <c r="L131" s="338"/>
      <c r="M131" s="338"/>
      <c r="N131" s="338"/>
      <c r="O131" s="338"/>
      <c r="P131" s="338"/>
      <c r="Q131" s="338"/>
    </row>
    <row r="132" spans="1:17">
      <c r="A132" s="338"/>
      <c r="B132" s="338"/>
      <c r="C132" s="338"/>
      <c r="D132" s="338"/>
      <c r="E132" s="338"/>
      <c r="F132" s="338"/>
      <c r="G132" s="338"/>
      <c r="H132" s="338"/>
      <c r="I132" s="338"/>
      <c r="J132" s="338"/>
      <c r="K132" s="338"/>
      <c r="L132" s="338"/>
      <c r="M132" s="338"/>
      <c r="N132" s="338"/>
      <c r="O132" s="338"/>
      <c r="P132" s="338"/>
      <c r="Q132" s="338"/>
    </row>
    <row r="133" spans="1:17">
      <c r="A133" s="338"/>
      <c r="B133" s="338"/>
      <c r="C133" s="338"/>
      <c r="D133" s="338"/>
      <c r="E133" s="338"/>
      <c r="F133" s="338"/>
      <c r="G133" s="338"/>
      <c r="H133" s="338"/>
      <c r="I133" s="338"/>
      <c r="J133" s="338"/>
      <c r="K133" s="338"/>
      <c r="L133" s="338"/>
      <c r="M133" s="338"/>
      <c r="N133" s="338"/>
      <c r="O133" s="338"/>
      <c r="P133" s="338"/>
      <c r="Q133" s="338"/>
    </row>
    <row r="134" spans="1:17">
      <c r="A134" s="338"/>
      <c r="B134" s="338"/>
      <c r="C134" s="338"/>
      <c r="D134" s="338"/>
      <c r="E134" s="338"/>
      <c r="F134" s="338"/>
      <c r="G134" s="338"/>
      <c r="H134" s="338"/>
      <c r="I134" s="338"/>
      <c r="J134" s="338"/>
      <c r="K134" s="338"/>
      <c r="L134" s="338"/>
      <c r="M134" s="338"/>
      <c r="N134" s="338"/>
      <c r="O134" s="338"/>
      <c r="P134" s="338"/>
      <c r="Q134" s="338"/>
    </row>
  </sheetData>
  <customSheetViews>
    <customSheetView guid="{9AF4A83C-CF57-4B40-8A74-6A0EA6C2FE5C}" hiddenColumns="1" topLeftCell="B1">
      <selection activeCell="S12" sqref="S12"/>
      <pageMargins left="0.7" right="0.7" top="0.75" bottom="0.75" header="0.3" footer="0.3"/>
      <pageSetup paperSize="9" orientation="portrait" r:id="rId1"/>
    </customSheetView>
    <customSheetView guid="{25FAB884-5E17-4008-8139-33D910C7DEFE}">
      <selection activeCell="F21" sqref="F21"/>
      <pageMargins left="0.7" right="0.7" top="0.75" bottom="0.75" header="0.3" footer="0.3"/>
      <pageSetup paperSize="9" orientation="portrait" r:id="rId2"/>
    </customSheetView>
    <customSheetView guid="{57267270-6A97-4850-9DB6-FE6B399379AA}">
      <selection activeCell="M28" sqref="M28"/>
      <pageMargins left="0.7" right="0.7" top="0.75" bottom="0.75" header="0.3" footer="0.3"/>
      <pageSetup paperSize="9" orientation="portrait" r:id="rId3"/>
    </customSheetView>
    <customSheetView guid="{899D69CD-4B7E-42BC-9944-5BD922EB798C}" topLeftCell="A22">
      <selection activeCell="A23" sqref="A23"/>
      <pageMargins left="0.7" right="0.7" top="0.75" bottom="0.75" header="0.3" footer="0.3"/>
      <pageSetup paperSize="9" orientation="portrait" r:id="rId4"/>
    </customSheetView>
    <customSheetView guid="{687A4863-1825-4D63-B732-E76682E6DE4F}" hiddenColumns="1">
      <selection activeCell="V9" sqref="V9:V10"/>
      <pageMargins left="0.7" right="0.7" top="0.75" bottom="0.75" header="0.3" footer="0.3"/>
      <pageSetup paperSize="9" orientation="portrait" r:id="rId5"/>
    </customSheetView>
    <customSheetView guid="{8DA78CF1-615A-4626-9893-6751995631A4}" hiddenColumns="1" topLeftCell="A16">
      <selection activeCell="V9" sqref="V9:V10"/>
      <pageMargins left="0.7" right="0.7" top="0.75" bottom="0.75" header="0.3" footer="0.3"/>
      <pageSetup paperSize="9" orientation="portrait" r:id="rId6"/>
    </customSheetView>
    <customSheetView guid="{12F8D032-8143-430B-8DFF-852E8796C402}" hiddenColumns="1">
      <selection activeCell="V9" sqref="V9:V10"/>
      <pageMargins left="0.7" right="0.7" top="0.75" bottom="0.75" header="0.3" footer="0.3"/>
      <pageSetup paperSize="9" orientation="portrait" r:id="rId7"/>
    </customSheetView>
    <customSheetView guid="{03E45F7C-841D-437F-8D80-EF29F00E2CA3}" hiddenColumns="1" topLeftCell="A16">
      <selection activeCell="V9" sqref="V9:V10"/>
      <pageMargins left="0.7" right="0.7" top="0.75" bottom="0.75" header="0.3" footer="0.3"/>
      <pageSetup paperSize="9" orientation="portrait" r:id="rId8"/>
    </customSheetView>
  </customSheetViews>
  <pageMargins left="0.7" right="0.7" top="0.75" bottom="0.75" header="0.3" footer="0.3"/>
  <pageSetup paperSize="9" orientation="portrait" r:id="rId9"/>
  <ignoredErrors>
    <ignoredError sqref="L27 I27:K27 E27:F27 C27:D27 M27:P2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6"/>
  <sheetViews>
    <sheetView showGridLines="0" workbookViewId="0">
      <selection activeCell="Q19" sqref="Q19"/>
    </sheetView>
  </sheetViews>
  <sheetFormatPr defaultColWidth="9.140625" defaultRowHeight="15"/>
  <cols>
    <col min="1" max="1" width="39.140625" style="19" customWidth="1"/>
    <col min="2" max="2" width="40.5703125" style="19" customWidth="1"/>
    <col min="3" max="13" width="13.42578125" style="19" customWidth="1"/>
    <col min="14" max="17" width="13.42578125" style="90" customWidth="1"/>
    <col min="18" max="18" width="10.42578125" style="19" customWidth="1"/>
    <col min="19" max="16384" width="9.140625" style="19"/>
  </cols>
  <sheetData>
    <row r="2" spans="1:22" ht="15.75" thickBot="1">
      <c r="A2" s="31" t="s">
        <v>95</v>
      </c>
      <c r="B2" s="31" t="s">
        <v>8</v>
      </c>
      <c r="C2" s="40" t="s">
        <v>189</v>
      </c>
      <c r="D2" s="40" t="s">
        <v>190</v>
      </c>
      <c r="E2" s="40" t="s">
        <v>191</v>
      </c>
      <c r="F2" s="40" t="s">
        <v>192</v>
      </c>
      <c r="G2" s="40" t="s">
        <v>193</v>
      </c>
      <c r="H2" s="40" t="s">
        <v>194</v>
      </c>
      <c r="I2" s="40" t="s">
        <v>195</v>
      </c>
      <c r="J2" s="40" t="s">
        <v>196</v>
      </c>
      <c r="K2" s="40" t="s">
        <v>197</v>
      </c>
      <c r="L2" s="40" t="s">
        <v>198</v>
      </c>
      <c r="M2" s="40" t="s">
        <v>622</v>
      </c>
      <c r="N2" s="40" t="s">
        <v>631</v>
      </c>
      <c r="O2" s="40" t="s">
        <v>669</v>
      </c>
      <c r="P2" s="40" t="s">
        <v>673</v>
      </c>
      <c r="Q2" s="40" t="s">
        <v>682</v>
      </c>
      <c r="R2" s="463" t="s">
        <v>694</v>
      </c>
    </row>
    <row r="3" spans="1:22" ht="15" customHeight="1">
      <c r="A3" s="32" t="s">
        <v>268</v>
      </c>
      <c r="B3" s="32" t="s">
        <v>301</v>
      </c>
      <c r="C3" s="41">
        <v>3376</v>
      </c>
      <c r="D3" s="41">
        <v>6938</v>
      </c>
      <c r="E3" s="41">
        <v>5170</v>
      </c>
      <c r="F3" s="41">
        <v>5051</v>
      </c>
      <c r="G3" s="41">
        <v>11115</v>
      </c>
      <c r="H3" s="41">
        <v>4672</v>
      </c>
      <c r="I3" s="41">
        <v>8655</v>
      </c>
      <c r="J3" s="41">
        <v>10293</v>
      </c>
      <c r="K3" s="42">
        <v>5655</v>
      </c>
      <c r="L3" s="42">
        <v>7518</v>
      </c>
      <c r="M3" s="42">
        <v>6875</v>
      </c>
      <c r="N3" s="42">
        <v>15169</v>
      </c>
      <c r="O3" s="42">
        <v>6021</v>
      </c>
      <c r="P3" s="42">
        <v>5449</v>
      </c>
      <c r="Q3" s="42">
        <v>6631</v>
      </c>
      <c r="R3" s="303">
        <v>12164</v>
      </c>
      <c r="S3" s="272"/>
      <c r="U3" s="272"/>
    </row>
    <row r="4" spans="1:22" ht="15" customHeight="1">
      <c r="A4" s="33" t="s">
        <v>282</v>
      </c>
      <c r="B4" s="33" t="s">
        <v>311</v>
      </c>
      <c r="C4" s="42">
        <v>433</v>
      </c>
      <c r="D4" s="42">
        <v>0</v>
      </c>
      <c r="E4" s="42">
        <v>0</v>
      </c>
      <c r="F4" s="42">
        <v>0</v>
      </c>
      <c r="G4" s="42">
        <v>0</v>
      </c>
      <c r="H4" s="42">
        <v>0</v>
      </c>
      <c r="I4" s="42">
        <v>0</v>
      </c>
      <c r="J4" s="42">
        <v>0</v>
      </c>
      <c r="K4" s="42">
        <v>0</v>
      </c>
      <c r="L4" s="42">
        <v>0</v>
      </c>
      <c r="M4" s="42">
        <v>0</v>
      </c>
      <c r="N4" s="42">
        <v>0</v>
      </c>
      <c r="O4" s="42">
        <v>0</v>
      </c>
      <c r="P4" s="42">
        <v>0</v>
      </c>
      <c r="Q4" s="42">
        <v>0</v>
      </c>
      <c r="R4" s="303">
        <v>0</v>
      </c>
      <c r="S4" s="272"/>
      <c r="U4" s="272"/>
    </row>
    <row r="5" spans="1:22" ht="30" customHeight="1">
      <c r="A5" s="33" t="s">
        <v>269</v>
      </c>
      <c r="B5" s="33" t="s">
        <v>302</v>
      </c>
      <c r="C5" s="42">
        <v>1429</v>
      </c>
      <c r="D5" s="42">
        <v>12355</v>
      </c>
      <c r="E5" s="42">
        <v>5764</v>
      </c>
      <c r="F5" s="42">
        <v>23749</v>
      </c>
      <c r="G5" s="42">
        <v>1922</v>
      </c>
      <c r="H5" s="42">
        <v>53205</v>
      </c>
      <c r="I5" s="42">
        <v>3706</v>
      </c>
      <c r="J5" s="42">
        <v>4638</v>
      </c>
      <c r="K5" s="42">
        <v>4329</v>
      </c>
      <c r="L5" s="42">
        <v>8543</v>
      </c>
      <c r="M5" s="42">
        <v>14266</v>
      </c>
      <c r="N5" s="42">
        <v>8457</v>
      </c>
      <c r="O5" s="42">
        <v>15211</v>
      </c>
      <c r="P5" s="42">
        <v>3143</v>
      </c>
      <c r="Q5" s="42">
        <v>3970</v>
      </c>
      <c r="R5" s="303">
        <v>21693</v>
      </c>
      <c r="S5" s="272"/>
      <c r="U5" s="272"/>
      <c r="V5" s="272"/>
    </row>
    <row r="6" spans="1:22" s="90" customFormat="1" ht="31.5" customHeight="1">
      <c r="A6" s="33" t="s">
        <v>626</v>
      </c>
      <c r="B6" s="33" t="s">
        <v>627</v>
      </c>
      <c r="C6" s="42">
        <v>0</v>
      </c>
      <c r="D6" s="42">
        <v>0</v>
      </c>
      <c r="E6" s="42">
        <v>0</v>
      </c>
      <c r="F6" s="42">
        <v>0</v>
      </c>
      <c r="G6" s="42">
        <v>0</v>
      </c>
      <c r="H6" s="42">
        <v>0</v>
      </c>
      <c r="I6" s="42">
        <v>0</v>
      </c>
      <c r="J6" s="42">
        <v>0</v>
      </c>
      <c r="K6" s="42">
        <v>0</v>
      </c>
      <c r="L6" s="42">
        <v>0</v>
      </c>
      <c r="M6" s="42">
        <v>50000</v>
      </c>
      <c r="N6" s="42">
        <v>9079</v>
      </c>
      <c r="O6" s="42">
        <v>0</v>
      </c>
      <c r="P6" s="42">
        <v>0</v>
      </c>
      <c r="Q6" s="42">
        <v>0</v>
      </c>
      <c r="R6" s="303">
        <v>0</v>
      </c>
      <c r="S6" s="272"/>
    </row>
    <row r="7" spans="1:22" ht="15" customHeight="1">
      <c r="A7" s="33" t="s">
        <v>270</v>
      </c>
      <c r="B7" s="33" t="s">
        <v>303</v>
      </c>
      <c r="C7" s="42">
        <v>952</v>
      </c>
      <c r="D7" s="42">
        <v>591</v>
      </c>
      <c r="E7" s="42">
        <v>447</v>
      </c>
      <c r="F7" s="42">
        <v>1276</v>
      </c>
      <c r="G7" s="42">
        <v>965</v>
      </c>
      <c r="H7" s="42">
        <v>588</v>
      </c>
      <c r="I7" s="42">
        <v>125</v>
      </c>
      <c r="J7" s="42">
        <v>1242</v>
      </c>
      <c r="K7" s="42">
        <v>958</v>
      </c>
      <c r="L7" s="42">
        <v>474</v>
      </c>
      <c r="M7" s="42">
        <v>741</v>
      </c>
      <c r="N7" s="42">
        <v>860</v>
      </c>
      <c r="O7" s="42">
        <v>1188</v>
      </c>
      <c r="P7" s="42">
        <v>727</v>
      </c>
      <c r="Q7" s="42">
        <v>848</v>
      </c>
      <c r="R7" s="303">
        <v>939</v>
      </c>
      <c r="S7" s="272"/>
      <c r="U7" s="272"/>
    </row>
    <row r="8" spans="1:22" ht="30" customHeight="1">
      <c r="A8" s="33" t="s">
        <v>271</v>
      </c>
      <c r="B8" s="33" t="s">
        <v>304</v>
      </c>
      <c r="C8" s="42">
        <v>1503</v>
      </c>
      <c r="D8" s="42">
        <v>1112</v>
      </c>
      <c r="E8" s="42">
        <v>1915</v>
      </c>
      <c r="F8" s="42">
        <v>1111</v>
      </c>
      <c r="G8" s="42">
        <v>2305</v>
      </c>
      <c r="H8" s="42">
        <v>1928</v>
      </c>
      <c r="I8" s="42">
        <v>1138</v>
      </c>
      <c r="J8" s="42">
        <v>1106</v>
      </c>
      <c r="K8" s="42">
        <v>788</v>
      </c>
      <c r="L8" s="42">
        <v>5068</v>
      </c>
      <c r="M8" s="42">
        <v>1179</v>
      </c>
      <c r="N8" s="42">
        <v>550</v>
      </c>
      <c r="O8" s="42">
        <v>202</v>
      </c>
      <c r="P8" s="42">
        <v>106</v>
      </c>
      <c r="Q8" s="42">
        <v>21</v>
      </c>
      <c r="R8" s="303">
        <v>102</v>
      </c>
      <c r="S8" s="272"/>
    </row>
    <row r="9" spans="1:22" ht="30" customHeight="1">
      <c r="A9" s="33" t="s">
        <v>272</v>
      </c>
      <c r="B9" s="33" t="s">
        <v>297</v>
      </c>
      <c r="C9" s="42">
        <v>220</v>
      </c>
      <c r="D9" s="42">
        <v>-457</v>
      </c>
      <c r="E9" s="42">
        <v>1299</v>
      </c>
      <c r="F9" s="42">
        <v>10481</v>
      </c>
      <c r="G9" s="42">
        <v>44277</v>
      </c>
      <c r="H9" s="42">
        <v>-2797</v>
      </c>
      <c r="I9" s="42">
        <v>2648</v>
      </c>
      <c r="J9" s="42">
        <v>7246</v>
      </c>
      <c r="K9" s="42">
        <v>7036</v>
      </c>
      <c r="L9" s="42">
        <v>14134</v>
      </c>
      <c r="M9" s="42">
        <v>6303</v>
      </c>
      <c r="N9" s="42">
        <v>14252</v>
      </c>
      <c r="O9" s="42">
        <v>1116</v>
      </c>
      <c r="P9" s="42">
        <v>1093</v>
      </c>
      <c r="Q9" s="42">
        <v>5535</v>
      </c>
      <c r="R9" s="303">
        <v>546</v>
      </c>
      <c r="S9" s="272"/>
    </row>
    <row r="10" spans="1:22" ht="15" customHeight="1">
      <c r="A10" s="33" t="s">
        <v>273</v>
      </c>
      <c r="B10" s="33" t="s">
        <v>298</v>
      </c>
      <c r="C10" s="42">
        <v>362</v>
      </c>
      <c r="D10" s="42">
        <v>175</v>
      </c>
      <c r="E10" s="42">
        <v>204</v>
      </c>
      <c r="F10" s="42">
        <v>298</v>
      </c>
      <c r="G10" s="42">
        <v>1413</v>
      </c>
      <c r="H10" s="42">
        <v>268</v>
      </c>
      <c r="I10" s="42">
        <v>398</v>
      </c>
      <c r="J10" s="42">
        <v>330</v>
      </c>
      <c r="K10" s="42">
        <v>395</v>
      </c>
      <c r="L10" s="42">
        <v>198</v>
      </c>
      <c r="M10" s="42">
        <v>224</v>
      </c>
      <c r="N10" s="42">
        <v>329</v>
      </c>
      <c r="O10" s="42">
        <v>245</v>
      </c>
      <c r="P10" s="42">
        <v>151</v>
      </c>
      <c r="Q10" s="42">
        <v>230</v>
      </c>
      <c r="R10" s="303">
        <v>258</v>
      </c>
      <c r="S10" s="272"/>
    </row>
    <row r="11" spans="1:22" ht="15" customHeight="1">
      <c r="A11" s="33" t="s">
        <v>274</v>
      </c>
      <c r="B11" s="33" t="s">
        <v>299</v>
      </c>
      <c r="C11" s="42">
        <v>24131</v>
      </c>
      <c r="D11" s="42">
        <v>31</v>
      </c>
      <c r="E11" s="42">
        <v>73</v>
      </c>
      <c r="F11" s="42">
        <v>3</v>
      </c>
      <c r="G11" s="42">
        <v>0</v>
      </c>
      <c r="H11" s="42">
        <v>0</v>
      </c>
      <c r="I11" s="42">
        <v>0</v>
      </c>
      <c r="J11" s="42">
        <v>0</v>
      </c>
      <c r="K11" s="265">
        <v>0</v>
      </c>
      <c r="L11" s="265">
        <v>3</v>
      </c>
      <c r="M11" s="265">
        <v>9962</v>
      </c>
      <c r="N11" s="42">
        <v>3073</v>
      </c>
      <c r="O11" s="42">
        <v>1055</v>
      </c>
      <c r="P11" s="42">
        <v>3677</v>
      </c>
      <c r="Q11" s="42">
        <v>2225</v>
      </c>
      <c r="R11" s="303">
        <v>7260</v>
      </c>
      <c r="S11" s="272"/>
    </row>
    <row r="12" spans="1:22" ht="15" customHeight="1">
      <c r="A12" s="34" t="s">
        <v>275</v>
      </c>
      <c r="B12" s="34" t="s">
        <v>300</v>
      </c>
      <c r="C12" s="42">
        <v>9934</v>
      </c>
      <c r="D12" s="42">
        <v>11459</v>
      </c>
      <c r="E12" s="42">
        <v>8799</v>
      </c>
      <c r="F12" s="42">
        <v>10403</v>
      </c>
      <c r="G12" s="42">
        <v>15451</v>
      </c>
      <c r="H12" s="42">
        <v>18557</v>
      </c>
      <c r="I12" s="42">
        <v>9144</v>
      </c>
      <c r="J12" s="42">
        <v>9304</v>
      </c>
      <c r="K12" s="264">
        <v>13109</v>
      </c>
      <c r="L12" s="264">
        <v>14664</v>
      </c>
      <c r="M12" s="264">
        <v>11241</v>
      </c>
      <c r="N12" s="42">
        <v>18063</v>
      </c>
      <c r="O12" s="42">
        <v>15778</v>
      </c>
      <c r="P12" s="42">
        <v>11378</v>
      </c>
      <c r="Q12" s="42">
        <v>21313</v>
      </c>
      <c r="R12" s="303">
        <v>25704</v>
      </c>
      <c r="S12" s="272"/>
      <c r="U12" s="272"/>
    </row>
    <row r="13" spans="1:22" ht="15" customHeight="1">
      <c r="A13" s="35" t="s">
        <v>58</v>
      </c>
      <c r="B13" s="35" t="s">
        <v>43</v>
      </c>
      <c r="C13" s="43">
        <f>SUM(C3:C12)</f>
        <v>42340</v>
      </c>
      <c r="D13" s="43">
        <f t="shared" ref="D13:M13" si="0">SUM(D3:D12)</f>
        <v>32204</v>
      </c>
      <c r="E13" s="43">
        <f t="shared" si="0"/>
        <v>23671</v>
      </c>
      <c r="F13" s="43">
        <f t="shared" si="0"/>
        <v>52372</v>
      </c>
      <c r="G13" s="43">
        <f t="shared" si="0"/>
        <v>77448</v>
      </c>
      <c r="H13" s="43">
        <f t="shared" si="0"/>
        <v>76421</v>
      </c>
      <c r="I13" s="43">
        <f t="shared" si="0"/>
        <v>25814</v>
      </c>
      <c r="J13" s="43">
        <f t="shared" si="0"/>
        <v>34159</v>
      </c>
      <c r="K13" s="43">
        <f t="shared" si="0"/>
        <v>32270</v>
      </c>
      <c r="L13" s="43">
        <f t="shared" si="0"/>
        <v>50602</v>
      </c>
      <c r="M13" s="43">
        <f t="shared" si="0"/>
        <v>100791</v>
      </c>
      <c r="N13" s="43">
        <f>SUM(N3:N12)</f>
        <v>69832</v>
      </c>
      <c r="O13" s="43">
        <f>SUM(O3:O12)</f>
        <v>40816</v>
      </c>
      <c r="P13" s="43">
        <f>SUM(P3:P12)</f>
        <v>25724</v>
      </c>
      <c r="Q13" s="43">
        <f>SUM(Q3:Q12)</f>
        <v>40773</v>
      </c>
      <c r="R13" s="464">
        <f>SUM(R3:R12)</f>
        <v>68666</v>
      </c>
      <c r="S13" s="272"/>
    </row>
    <row r="14" spans="1:22">
      <c r="A14" s="244"/>
      <c r="B14" s="244"/>
      <c r="C14" s="288"/>
      <c r="D14" s="288"/>
      <c r="E14" s="288"/>
      <c r="F14" s="288"/>
      <c r="G14" s="288"/>
      <c r="H14" s="288"/>
      <c r="I14" s="90"/>
      <c r="J14" s="90"/>
      <c r="K14" s="90"/>
      <c r="L14" s="90"/>
      <c r="M14" s="90"/>
    </row>
    <row r="15" spans="1:22">
      <c r="A15" s="244"/>
      <c r="B15" s="244"/>
      <c r="C15" s="244"/>
      <c r="D15" s="244"/>
      <c r="E15" s="244"/>
      <c r="F15" s="244"/>
      <c r="G15" s="284"/>
      <c r="H15" s="284"/>
      <c r="I15" s="244"/>
      <c r="J15" s="244"/>
      <c r="K15" s="274"/>
      <c r="L15" s="274"/>
    </row>
    <row r="16" spans="1:22">
      <c r="A16" s="244"/>
      <c r="B16" s="244"/>
      <c r="C16" s="244"/>
      <c r="D16" s="244"/>
      <c r="E16" s="244"/>
      <c r="F16" s="244"/>
      <c r="G16" s="284"/>
      <c r="H16" s="284"/>
      <c r="I16" s="244"/>
      <c r="J16" s="244"/>
      <c r="K16" s="273"/>
      <c r="L16" s="273"/>
    </row>
    <row r="17" spans="1:13">
      <c r="A17" s="244"/>
      <c r="B17" s="244"/>
      <c r="C17" s="244"/>
      <c r="D17" s="244"/>
      <c r="E17" s="244"/>
      <c r="F17" s="244"/>
      <c r="G17" s="287"/>
      <c r="H17" s="284"/>
      <c r="I17" s="244"/>
      <c r="J17" s="244"/>
      <c r="K17" s="244"/>
      <c r="L17" s="244"/>
    </row>
    <row r="18" spans="1:13">
      <c r="G18" s="287"/>
      <c r="H18" s="284"/>
      <c r="M18" s="272"/>
    </row>
    <row r="19" spans="1:13">
      <c r="G19" s="287"/>
      <c r="H19" s="284"/>
    </row>
    <row r="20" spans="1:13">
      <c r="G20" s="287"/>
      <c r="H20" s="284"/>
    </row>
    <row r="21" spans="1:13">
      <c r="G21" s="287"/>
      <c r="H21" s="284"/>
    </row>
    <row r="22" spans="1:13">
      <c r="G22" s="287"/>
      <c r="H22" s="284"/>
    </row>
    <row r="23" spans="1:13">
      <c r="G23" s="287"/>
      <c r="H23" s="284"/>
    </row>
    <row r="24" spans="1:13">
      <c r="G24" s="287"/>
      <c r="H24" s="284"/>
    </row>
    <row r="25" spans="1:13">
      <c r="G25" s="287"/>
      <c r="H25" s="284"/>
    </row>
    <row r="26" spans="1:13">
      <c r="G26" s="287"/>
      <c r="H26" s="284"/>
    </row>
    <row r="27" spans="1:13">
      <c r="G27" s="284"/>
      <c r="H27" s="284"/>
    </row>
    <row r="28" spans="1:13">
      <c r="G28" s="284"/>
      <c r="H28" s="284"/>
    </row>
    <row r="29" spans="1:13">
      <c r="G29" s="284"/>
      <c r="H29" s="284"/>
    </row>
    <row r="30" spans="1:13">
      <c r="G30" s="284"/>
      <c r="H30" s="284"/>
    </row>
    <row r="31" spans="1:13">
      <c r="G31" s="284"/>
      <c r="H31" s="284"/>
    </row>
    <row r="32" spans="1:13">
      <c r="G32" s="284"/>
      <c r="H32" s="284"/>
    </row>
    <row r="33" spans="7:8">
      <c r="G33" s="284"/>
      <c r="H33" s="284"/>
    </row>
    <row r="34" spans="7:8">
      <c r="G34" s="284"/>
      <c r="H34" s="284"/>
    </row>
    <row r="35" spans="7:8">
      <c r="G35" s="284"/>
      <c r="H35" s="284"/>
    </row>
    <row r="36" spans="7:8">
      <c r="G36" s="284"/>
      <c r="H36" s="284"/>
    </row>
  </sheetData>
  <customSheetViews>
    <customSheetView guid="{9AF4A83C-CF57-4B40-8A74-6A0EA6C2FE5C}" topLeftCell="C1">
      <selection activeCell="R6" sqref="R6"/>
      <pageMargins left="0.7" right="0.7" top="0.75" bottom="0.75" header="0.3" footer="0.3"/>
    </customSheetView>
    <customSheetView guid="{25FAB884-5E17-4008-8139-33D910C7DEFE}">
      <selection activeCell="R22" sqref="R22"/>
      <pageMargins left="0.7" right="0.7" top="0.75" bottom="0.75" header="0.3" footer="0.3"/>
      <pageSetup paperSize="9" orientation="portrait" horizontalDpi="1200" verticalDpi="1200" r:id="rId1"/>
    </customSheetView>
    <customSheetView guid="{57267270-6A97-4850-9DB6-FE6B399379AA}" scale="110">
      <selection activeCell="H12" sqref="H12"/>
      <pageMargins left="0.7" right="0.7" top="0.75" bottom="0.75" header="0.3" footer="0.3"/>
    </customSheetView>
    <customSheetView guid="{899D69CD-4B7E-42BC-9944-5BD922EB798C}">
      <selection activeCell="B21" sqref="B21"/>
      <pageMargins left="0.7" right="0.7" top="0.75" bottom="0.75" header="0.3" footer="0.3"/>
      <pageSetup paperSize="9" orientation="portrait" horizontalDpi="1200" verticalDpi="1200" r:id="rId2"/>
    </customSheetView>
    <customSheetView guid="{687A4863-1825-4D63-B732-E76682E6DE4F}" showGridLines="0" topLeftCell="I2">
      <selection activeCell="R6" sqref="R6"/>
      <pageMargins left="0.7" right="0.7" top="0.75" bottom="0.75" header="0.3" footer="0.3"/>
      <pageSetup paperSize="9" orientation="portrait" horizontalDpi="1200" verticalDpi="1200" r:id="rId3"/>
    </customSheetView>
    <customSheetView guid="{8DA78CF1-615A-4626-9893-6751995631A4}" showGridLines="0" topLeftCell="J1">
      <selection activeCell="Q19" sqref="Q19"/>
      <pageMargins left="0.7" right="0.7" top="0.75" bottom="0.75" header="0.3" footer="0.3"/>
      <pageSetup paperSize="9" orientation="portrait" horizontalDpi="1200" verticalDpi="1200" r:id="rId4"/>
    </customSheetView>
    <customSheetView guid="{12F8D032-8143-430B-8DFF-852E8796C402}" showGridLines="0">
      <selection activeCell="A34" sqref="A34"/>
      <pageMargins left="0.7" right="0.7" top="0.75" bottom="0.75" header="0.3" footer="0.3"/>
      <pageSetup paperSize="9" orientation="portrait" horizontalDpi="1200" verticalDpi="1200" r:id="rId5"/>
    </customSheetView>
    <customSheetView guid="{03E45F7C-841D-437F-8D80-EF29F00E2CA3}" showGridLines="0">
      <selection activeCell="Q19" sqref="Q19"/>
      <pageMargins left="0.7" right="0.7" top="0.75" bottom="0.75" header="0.3" footer="0.3"/>
      <pageSetup paperSize="9" orientation="portrait" horizontalDpi="1200" verticalDpi="1200" r:id="rId6"/>
    </customSheetView>
  </customSheetViews>
  <pageMargins left="0.7" right="0.7" top="0.75" bottom="0.75" header="0.3" footer="0.3"/>
  <pageSetup paperSize="9" orientation="portrait" horizontalDpi="1200" verticalDpi="1200"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showGridLines="0" topLeftCell="D1" workbookViewId="0">
      <selection activeCell="S18" sqref="S18"/>
    </sheetView>
  </sheetViews>
  <sheetFormatPr defaultColWidth="9.140625" defaultRowHeight="15"/>
  <cols>
    <col min="1" max="2" width="46.5703125" style="20" customWidth="1"/>
    <col min="3" max="13" width="12.140625" style="19" customWidth="1"/>
    <col min="14" max="18" width="12.140625" style="90" customWidth="1"/>
    <col min="19" max="19" width="10.85546875" style="467" bestFit="1" customWidth="1"/>
    <col min="20" max="16384" width="9.140625" style="19"/>
  </cols>
  <sheetData>
    <row r="1" spans="1:19">
      <c r="M1" s="272"/>
    </row>
    <row r="2" spans="1:19" ht="15.75" thickBot="1">
      <c r="A2" s="31" t="s">
        <v>60</v>
      </c>
      <c r="B2" s="31" t="s">
        <v>12</v>
      </c>
      <c r="C2" s="36" t="s">
        <v>189</v>
      </c>
      <c r="D2" s="36" t="s">
        <v>190</v>
      </c>
      <c r="E2" s="36" t="s">
        <v>191</v>
      </c>
      <c r="F2" s="36" t="s">
        <v>192</v>
      </c>
      <c r="G2" s="36" t="s">
        <v>193</v>
      </c>
      <c r="H2" s="36" t="s">
        <v>194</v>
      </c>
      <c r="I2" s="36" t="s">
        <v>195</v>
      </c>
      <c r="J2" s="36" t="s">
        <v>196</v>
      </c>
      <c r="K2" s="36" t="s">
        <v>197</v>
      </c>
      <c r="L2" s="36" t="s">
        <v>198</v>
      </c>
      <c r="M2" s="36" t="s">
        <v>622</v>
      </c>
      <c r="N2" s="36" t="s">
        <v>631</v>
      </c>
      <c r="O2" s="36" t="s">
        <v>669</v>
      </c>
      <c r="P2" s="36" t="s">
        <v>673</v>
      </c>
      <c r="Q2" s="36" t="s">
        <v>682</v>
      </c>
      <c r="R2" s="36" t="s">
        <v>694</v>
      </c>
    </row>
    <row r="3" spans="1:19">
      <c r="A3" s="32" t="s">
        <v>276</v>
      </c>
      <c r="B3" s="32" t="s">
        <v>305</v>
      </c>
      <c r="C3" s="37">
        <v>-15749</v>
      </c>
      <c r="D3" s="37">
        <v>-267</v>
      </c>
      <c r="E3" s="37">
        <v>-29211</v>
      </c>
      <c r="F3" s="37">
        <v>-14313</v>
      </c>
      <c r="G3" s="37">
        <v>-9834</v>
      </c>
      <c r="H3" s="37">
        <v>-69924</v>
      </c>
      <c r="I3" s="37">
        <v>-19003</v>
      </c>
      <c r="J3" s="37">
        <v>-26552</v>
      </c>
      <c r="K3" s="38">
        <v>-13687</v>
      </c>
      <c r="L3" s="38">
        <v>-15704</v>
      </c>
      <c r="M3" s="38">
        <v>-13976</v>
      </c>
      <c r="N3" s="38">
        <v>-16105</v>
      </c>
      <c r="O3" s="38">
        <v>-21264</v>
      </c>
      <c r="P3" s="38">
        <v>-46747</v>
      </c>
      <c r="Q3" s="38">
        <v>-33361</v>
      </c>
      <c r="R3" s="38">
        <v>-220685</v>
      </c>
      <c r="S3" s="469"/>
    </row>
    <row r="4" spans="1:19" s="90" customFormat="1">
      <c r="A4" s="161" t="s">
        <v>646</v>
      </c>
      <c r="B4" s="161" t="s">
        <v>647</v>
      </c>
      <c r="C4" s="38">
        <v>0</v>
      </c>
      <c r="D4" s="38">
        <v>0</v>
      </c>
      <c r="E4" s="38">
        <v>0</v>
      </c>
      <c r="F4" s="38">
        <v>0</v>
      </c>
      <c r="G4" s="38">
        <v>0</v>
      </c>
      <c r="H4" s="38">
        <v>0</v>
      </c>
      <c r="I4" s="38">
        <v>0</v>
      </c>
      <c r="J4" s="38">
        <v>0</v>
      </c>
      <c r="K4" s="38">
        <v>0</v>
      </c>
      <c r="L4" s="38">
        <v>0</v>
      </c>
      <c r="M4" s="38">
        <v>-9954</v>
      </c>
      <c r="N4" s="38">
        <v>-256674</v>
      </c>
      <c r="O4" s="38">
        <v>-47105</v>
      </c>
      <c r="P4" s="38">
        <v>-63228</v>
      </c>
      <c r="Q4" s="38">
        <v>0</v>
      </c>
      <c r="R4" s="38">
        <v>-90860</v>
      </c>
      <c r="S4" s="469"/>
    </row>
    <row r="5" spans="1:19" ht="38.25">
      <c r="A5" s="33" t="s">
        <v>617</v>
      </c>
      <c r="B5" s="33" t="s">
        <v>618</v>
      </c>
      <c r="C5" s="38">
        <v>0</v>
      </c>
      <c r="D5" s="38">
        <v>0</v>
      </c>
      <c r="E5" s="38">
        <v>0</v>
      </c>
      <c r="F5" s="38">
        <v>-8397</v>
      </c>
      <c r="G5" s="38">
        <v>0</v>
      </c>
      <c r="H5" s="38">
        <v>0</v>
      </c>
      <c r="I5" s="38">
        <v>0</v>
      </c>
      <c r="J5" s="38">
        <v>-13054</v>
      </c>
      <c r="K5" s="38">
        <v>0</v>
      </c>
      <c r="L5" s="38">
        <v>-17460</v>
      </c>
      <c r="M5" s="38">
        <v>-1097</v>
      </c>
      <c r="N5" s="38">
        <v>-15578</v>
      </c>
      <c r="O5" s="38">
        <v>-8687</v>
      </c>
      <c r="P5" s="38">
        <v>-23978</v>
      </c>
      <c r="Q5" s="38">
        <v>-3925</v>
      </c>
      <c r="R5" s="38">
        <v>-5815</v>
      </c>
      <c r="S5" s="469"/>
    </row>
    <row r="6" spans="1:19" ht="15" customHeight="1">
      <c r="A6" s="33" t="s">
        <v>277</v>
      </c>
      <c r="B6" s="33" t="s">
        <v>306</v>
      </c>
      <c r="C6" s="38">
        <v>-1004</v>
      </c>
      <c r="D6" s="38">
        <v>-3826</v>
      </c>
      <c r="E6" s="38">
        <v>-1691</v>
      </c>
      <c r="F6" s="38">
        <v>-1656</v>
      </c>
      <c r="G6" s="38">
        <v>-5605</v>
      </c>
      <c r="H6" s="38">
        <v>-2342</v>
      </c>
      <c r="I6" s="38">
        <v>-2819</v>
      </c>
      <c r="J6" s="38">
        <v>-4031</v>
      </c>
      <c r="K6" s="38">
        <v>-498</v>
      </c>
      <c r="L6" s="38">
        <v>-718</v>
      </c>
      <c r="M6" s="38">
        <v>-1411</v>
      </c>
      <c r="N6" s="38">
        <v>-995</v>
      </c>
      <c r="O6" s="38">
        <v>-963</v>
      </c>
      <c r="P6" s="38">
        <v>-707</v>
      </c>
      <c r="Q6" s="38">
        <v>-786</v>
      </c>
      <c r="R6" s="38">
        <v>-3719</v>
      </c>
      <c r="S6" s="469"/>
    </row>
    <row r="7" spans="1:19" ht="15" customHeight="1">
      <c r="A7" s="33" t="s">
        <v>278</v>
      </c>
      <c r="B7" s="33" t="s">
        <v>307</v>
      </c>
      <c r="C7" s="38">
        <v>-190</v>
      </c>
      <c r="D7" s="38">
        <v>-197</v>
      </c>
      <c r="E7" s="38">
        <v>-407</v>
      </c>
      <c r="F7" s="38">
        <v>-198</v>
      </c>
      <c r="G7" s="38">
        <v>-181</v>
      </c>
      <c r="H7" s="38">
        <v>-353</v>
      </c>
      <c r="I7" s="38">
        <v>-221</v>
      </c>
      <c r="J7" s="38">
        <v>-228</v>
      </c>
      <c r="K7" s="38">
        <v>-182</v>
      </c>
      <c r="L7" s="38">
        <v>-367</v>
      </c>
      <c r="M7" s="38">
        <v>-340</v>
      </c>
      <c r="N7" s="38">
        <v>-177</v>
      </c>
      <c r="O7" s="38">
        <v>-188</v>
      </c>
      <c r="P7" s="38">
        <v>-432</v>
      </c>
      <c r="Q7" s="38">
        <v>-275</v>
      </c>
      <c r="R7" s="38">
        <v>-297</v>
      </c>
      <c r="S7" s="469"/>
    </row>
    <row r="8" spans="1:19" ht="15" customHeight="1">
      <c r="A8" s="33" t="s">
        <v>279</v>
      </c>
      <c r="B8" s="33" t="s">
        <v>308</v>
      </c>
      <c r="C8" s="38">
        <v>-4725</v>
      </c>
      <c r="D8" s="38">
        <v>-3429</v>
      </c>
      <c r="E8" s="38">
        <v>-2465</v>
      </c>
      <c r="F8" s="38">
        <v>7528</v>
      </c>
      <c r="G8" s="38">
        <v>-3339</v>
      </c>
      <c r="H8" s="38">
        <v>-3568</v>
      </c>
      <c r="I8" s="38">
        <v>-3962</v>
      </c>
      <c r="J8" s="38">
        <v>9005</v>
      </c>
      <c r="K8" s="38">
        <v>-300</v>
      </c>
      <c r="L8" s="38">
        <v>-599</v>
      </c>
      <c r="M8" s="38">
        <v>-776</v>
      </c>
      <c r="N8" s="38">
        <v>-562</v>
      </c>
      <c r="O8" s="38">
        <v>-775</v>
      </c>
      <c r="P8" s="38">
        <v>-300</v>
      </c>
      <c r="Q8" s="38">
        <v>-280</v>
      </c>
      <c r="R8" s="38">
        <v>-740</v>
      </c>
      <c r="S8" s="469"/>
    </row>
    <row r="9" spans="1:19" ht="15" customHeight="1">
      <c r="A9" s="33" t="s">
        <v>280</v>
      </c>
      <c r="B9" s="33" t="s">
        <v>309</v>
      </c>
      <c r="C9" s="38">
        <v>-1500</v>
      </c>
      <c r="D9" s="38">
        <v>-922</v>
      </c>
      <c r="E9" s="38">
        <v>-30</v>
      </c>
      <c r="F9" s="38">
        <v>-2424</v>
      </c>
      <c r="G9" s="38">
        <v>-39</v>
      </c>
      <c r="H9" s="38">
        <v>-2729</v>
      </c>
      <c r="I9" s="38">
        <v>-399</v>
      </c>
      <c r="J9" s="38">
        <v>-1568</v>
      </c>
      <c r="K9" s="38">
        <v>-2233</v>
      </c>
      <c r="L9" s="38">
        <v>-2229</v>
      </c>
      <c r="M9" s="38">
        <v>-107</v>
      </c>
      <c r="N9" s="38">
        <v>-446</v>
      </c>
      <c r="O9" s="38">
        <v>-2034</v>
      </c>
      <c r="P9" s="38">
        <v>-3945</v>
      </c>
      <c r="Q9" s="38">
        <v>-682</v>
      </c>
      <c r="R9" s="38">
        <v>-1794</v>
      </c>
      <c r="S9" s="469"/>
    </row>
    <row r="10" spans="1:19" ht="15" customHeight="1">
      <c r="A10" s="33" t="s">
        <v>281</v>
      </c>
      <c r="B10" s="33" t="s">
        <v>310</v>
      </c>
      <c r="C10" s="38">
        <v>0</v>
      </c>
      <c r="D10" s="38">
        <v>0</v>
      </c>
      <c r="E10" s="38">
        <v>0</v>
      </c>
      <c r="F10" s="38">
        <v>0</v>
      </c>
      <c r="G10" s="38">
        <v>0</v>
      </c>
      <c r="H10" s="38">
        <v>0</v>
      </c>
      <c r="I10" s="38">
        <v>0</v>
      </c>
      <c r="J10" s="38">
        <v>0</v>
      </c>
      <c r="K10" s="38">
        <v>-50</v>
      </c>
      <c r="L10" s="38">
        <v>-434</v>
      </c>
      <c r="M10" s="38">
        <v>-19</v>
      </c>
      <c r="N10" s="38">
        <v>-244</v>
      </c>
      <c r="O10" s="38">
        <v>-60</v>
      </c>
      <c r="P10" s="38">
        <v>0</v>
      </c>
      <c r="Q10" s="38">
        <v>-9</v>
      </c>
      <c r="R10" s="468">
        <v>-8</v>
      </c>
      <c r="S10" s="469"/>
    </row>
    <row r="11" spans="1:19" ht="15" customHeight="1">
      <c r="A11" s="34" t="s">
        <v>275</v>
      </c>
      <c r="B11" s="34" t="s">
        <v>300</v>
      </c>
      <c r="C11" s="37">
        <v>-4825</v>
      </c>
      <c r="D11" s="37">
        <v>-8014</v>
      </c>
      <c r="E11" s="37">
        <v>-5357</v>
      </c>
      <c r="F11" s="37">
        <v>-10780</v>
      </c>
      <c r="G11" s="37">
        <v>-7163</v>
      </c>
      <c r="H11" s="37">
        <v>-5632</v>
      </c>
      <c r="I11" s="37">
        <v>-7677</v>
      </c>
      <c r="J11" s="37">
        <v>-11523</v>
      </c>
      <c r="K11" s="264">
        <f>-9842</f>
        <v>-9842</v>
      </c>
      <c r="L11" s="264">
        <v>-8521</v>
      </c>
      <c r="M11" s="264">
        <v>-7739</v>
      </c>
      <c r="N11" s="38">
        <v>-12858</v>
      </c>
      <c r="O11" s="38">
        <v>-10264</v>
      </c>
      <c r="P11" s="38">
        <v>-10720</v>
      </c>
      <c r="Q11" s="38">
        <v>-15131</v>
      </c>
      <c r="R11" s="38">
        <v>-12085</v>
      </c>
      <c r="S11" s="469"/>
    </row>
    <row r="12" spans="1:19" ht="15" customHeight="1">
      <c r="A12" s="35" t="s">
        <v>58</v>
      </c>
      <c r="B12" s="35" t="s">
        <v>43</v>
      </c>
      <c r="C12" s="39">
        <v>-27993</v>
      </c>
      <c r="D12" s="39">
        <v>-16655</v>
      </c>
      <c r="E12" s="39">
        <v>-39161</v>
      </c>
      <c r="F12" s="39">
        <v>-30240</v>
      </c>
      <c r="G12" s="39">
        <f>SUM(G3:G11)</f>
        <v>-26161</v>
      </c>
      <c r="H12" s="39">
        <v>-84548</v>
      </c>
      <c r="I12" s="39">
        <v>-34081</v>
      </c>
      <c r="J12" s="39">
        <v>-47951</v>
      </c>
      <c r="K12" s="39">
        <f t="shared" ref="K12:P12" si="0">SUM(K3:K11)</f>
        <v>-26792</v>
      </c>
      <c r="L12" s="39">
        <f t="shared" si="0"/>
        <v>-46032</v>
      </c>
      <c r="M12" s="39">
        <f t="shared" si="0"/>
        <v>-35419</v>
      </c>
      <c r="N12" s="39">
        <f>SUM(N3:N11)</f>
        <v>-303639</v>
      </c>
      <c r="O12" s="39">
        <f t="shared" si="0"/>
        <v>-91340</v>
      </c>
      <c r="P12" s="39">
        <f t="shared" si="0"/>
        <v>-150057</v>
      </c>
      <c r="Q12" s="39">
        <f t="shared" ref="Q12" si="1">SUM(Q3:Q11)</f>
        <v>-54449</v>
      </c>
      <c r="R12" s="39">
        <f t="shared" ref="R12" si="2">SUM(R3:R11)</f>
        <v>-336003</v>
      </c>
      <c r="S12" s="469"/>
    </row>
    <row r="13" spans="1:19">
      <c r="B13" s="243"/>
      <c r="C13" s="321"/>
      <c r="D13" s="321"/>
      <c r="E13" s="321"/>
      <c r="F13" s="321"/>
      <c r="G13" s="321"/>
      <c r="H13" s="321"/>
      <c r="I13" s="321"/>
      <c r="J13" s="321"/>
      <c r="K13" s="321"/>
      <c r="L13" s="321"/>
      <c r="M13" s="321"/>
      <c r="N13" s="321"/>
      <c r="O13" s="321"/>
      <c r="P13" s="321"/>
      <c r="Q13" s="321"/>
      <c r="R13" s="321"/>
    </row>
    <row r="14" spans="1:19">
      <c r="B14" s="314"/>
      <c r="C14" s="312"/>
      <c r="D14" s="312"/>
      <c r="E14" s="312"/>
      <c r="F14" s="313"/>
      <c r="G14" s="313"/>
      <c r="H14" s="313"/>
      <c r="I14" s="313"/>
      <c r="J14" s="313"/>
      <c r="K14" s="313"/>
      <c r="L14" s="313"/>
      <c r="M14" s="313"/>
      <c r="N14" s="313"/>
      <c r="O14" s="313"/>
      <c r="P14" s="313"/>
      <c r="Q14" s="313"/>
      <c r="R14" s="313"/>
    </row>
    <row r="15" spans="1:19">
      <c r="B15" s="314"/>
      <c r="C15" s="315"/>
      <c r="D15" s="315"/>
      <c r="E15" s="315"/>
      <c r="F15" s="315"/>
      <c r="G15" s="315"/>
      <c r="H15" s="315"/>
      <c r="I15" s="315"/>
      <c r="J15" s="315"/>
      <c r="K15" s="316"/>
      <c r="L15" s="316"/>
      <c r="M15" s="93"/>
      <c r="N15" s="93"/>
      <c r="O15" s="93"/>
      <c r="P15" s="93"/>
      <c r="Q15" s="93"/>
      <c r="R15" s="93"/>
    </row>
    <row r="16" spans="1:19" s="90" customFormat="1">
      <c r="A16" s="20"/>
      <c r="B16" s="317"/>
      <c r="C16" s="93"/>
      <c r="D16" s="93"/>
      <c r="E16" s="93"/>
      <c r="F16" s="93"/>
      <c r="G16" s="271"/>
      <c r="H16" s="93"/>
      <c r="I16" s="93"/>
      <c r="J16" s="93"/>
      <c r="K16" s="93"/>
      <c r="L16" s="93"/>
      <c r="M16" s="93"/>
      <c r="N16" s="93"/>
      <c r="O16" s="93"/>
      <c r="P16" s="93"/>
      <c r="Q16" s="93"/>
      <c r="R16" s="93"/>
      <c r="S16" s="467"/>
    </row>
    <row r="17" spans="7:7">
      <c r="G17" s="272"/>
    </row>
    <row r="18" spans="7:7">
      <c r="G18" s="272"/>
    </row>
    <row r="19" spans="7:7">
      <c r="G19" s="272"/>
    </row>
    <row r="20" spans="7:7">
      <c r="G20" s="272"/>
    </row>
    <row r="21" spans="7:7">
      <c r="G21" s="272"/>
    </row>
    <row r="22" spans="7:7">
      <c r="G22" s="272"/>
    </row>
    <row r="23" spans="7:7">
      <c r="G23" s="272"/>
    </row>
    <row r="24" spans="7:7">
      <c r="G24" s="272"/>
    </row>
    <row r="25" spans="7:7">
      <c r="G25" s="272"/>
    </row>
    <row r="26" spans="7:7">
      <c r="G26" s="272"/>
    </row>
    <row r="27" spans="7:7">
      <c r="G27" s="272"/>
    </row>
  </sheetData>
  <customSheetViews>
    <customSheetView guid="{9AF4A83C-CF57-4B40-8A74-6A0EA6C2FE5C}" topLeftCell="G1">
      <selection activeCell="I34" sqref="I34"/>
      <pageMargins left="0.7" right="0.7" top="0.75" bottom="0.75" header="0.3" footer="0.3"/>
      <pageSetup paperSize="9" orientation="portrait" horizontalDpi="1200" verticalDpi="1200" r:id="rId1"/>
    </customSheetView>
    <customSheetView guid="{25FAB884-5E17-4008-8139-33D910C7DEFE}">
      <selection activeCell="L27" sqref="L27"/>
      <pageMargins left="0.7" right="0.7" top="0.75" bottom="0.75" header="0.3" footer="0.3"/>
    </customSheetView>
    <customSheetView guid="{57267270-6A97-4850-9DB6-FE6B399379AA}" scale="110" topLeftCell="B3">
      <selection activeCell="F16" sqref="F16"/>
      <pageMargins left="0.7" right="0.7" top="0.75" bottom="0.75" header="0.3" footer="0.3"/>
      <pageSetup paperSize="9" orientation="portrait" horizontalDpi="1200" verticalDpi="1200" r:id="rId2"/>
    </customSheetView>
    <customSheetView guid="{899D69CD-4B7E-42BC-9944-5BD922EB798C}">
      <selection activeCell="B8" sqref="B8"/>
      <pageMargins left="0.7" right="0.7" top="0.75" bottom="0.75" header="0.3" footer="0.3"/>
    </customSheetView>
    <customSheetView guid="{687A4863-1825-4D63-B732-E76682E6DE4F}" showGridLines="0" hiddenColumns="1">
      <selection activeCell="S18" sqref="S18"/>
      <pageMargins left="0.7" right="0.7" top="0.75" bottom="0.75" header="0.3" footer="0.3"/>
    </customSheetView>
    <customSheetView guid="{8DA78CF1-615A-4626-9893-6751995631A4}" showGridLines="0">
      <selection activeCell="N17" sqref="N17"/>
      <pageMargins left="0.7" right="0.7" top="0.75" bottom="0.75" header="0.3" footer="0.3"/>
    </customSheetView>
    <customSheetView guid="{12F8D032-8143-430B-8DFF-852E8796C402}" showGridLines="0">
      <selection activeCell="A3" sqref="A3"/>
      <pageMargins left="0.7" right="0.7" top="0.75" bottom="0.75" header="0.3" footer="0.3"/>
    </customSheetView>
    <customSheetView guid="{03E45F7C-841D-437F-8D80-EF29F00E2CA3}" showGridLines="0" topLeftCell="D1">
      <selection activeCell="S18" sqref="S18"/>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98" customWidth="1"/>
    <col min="2" max="2" width="35.5703125" style="98" customWidth="1"/>
    <col min="3" max="4" width="11.140625" style="98" bestFit="1" customWidth="1"/>
    <col min="5" max="6" width="10.85546875" style="98" bestFit="1" customWidth="1"/>
    <col min="7" max="7" width="11" style="98" bestFit="1" customWidth="1"/>
    <col min="8" max="10" width="10" style="98" customWidth="1"/>
    <col min="11" max="11" width="11" style="98" bestFit="1" customWidth="1"/>
    <col min="12" max="16384" width="9.140625" style="98"/>
  </cols>
  <sheetData>
    <row r="1" spans="1:11">
      <c r="A1" s="97" t="s">
        <v>315</v>
      </c>
      <c r="B1" s="97" t="s">
        <v>316</v>
      </c>
    </row>
    <row r="2" spans="1:11" ht="43.5" customHeight="1" thickBot="1">
      <c r="A2" s="99" t="s">
        <v>329</v>
      </c>
      <c r="B2" s="99" t="s">
        <v>330</v>
      </c>
      <c r="C2" s="100" t="s">
        <v>115</v>
      </c>
      <c r="D2" s="100" t="s">
        <v>111</v>
      </c>
      <c r="E2" s="100" t="s">
        <v>116</v>
      </c>
      <c r="F2" s="100" t="s">
        <v>117</v>
      </c>
      <c r="G2" s="100" t="s">
        <v>118</v>
      </c>
      <c r="H2" s="100" t="s">
        <v>136</v>
      </c>
      <c r="I2" s="100" t="s">
        <v>137</v>
      </c>
      <c r="J2" s="100" t="s">
        <v>146</v>
      </c>
      <c r="K2" s="100" t="s">
        <v>155</v>
      </c>
    </row>
    <row r="3" spans="1:11">
      <c r="A3" s="101" t="s">
        <v>317</v>
      </c>
      <c r="B3" s="101" t="s">
        <v>318</v>
      </c>
      <c r="C3" s="102">
        <v>0</v>
      </c>
      <c r="D3" s="102">
        <v>0</v>
      </c>
      <c r="E3" s="102">
        <v>0</v>
      </c>
      <c r="F3" s="102">
        <v>0</v>
      </c>
      <c r="G3" s="102">
        <f>SUM(G4:G7)</f>
        <v>0</v>
      </c>
      <c r="H3" s="102">
        <f>SUM(H4:H7)</f>
        <v>0</v>
      </c>
      <c r="I3" s="102">
        <f>SUM(I4:I7)</f>
        <v>0</v>
      </c>
      <c r="J3" s="102">
        <f>SUM(J4:J7)</f>
        <v>0</v>
      </c>
      <c r="K3" s="102">
        <f>SUM(K4:K7)</f>
        <v>0</v>
      </c>
    </row>
    <row r="4" spans="1:11">
      <c r="A4" s="103" t="s">
        <v>331</v>
      </c>
      <c r="B4" s="103" t="s">
        <v>325</v>
      </c>
      <c r="C4" s="102"/>
      <c r="D4" s="102"/>
      <c r="E4" s="102"/>
      <c r="F4" s="102"/>
      <c r="G4" s="102">
        <v>0</v>
      </c>
      <c r="H4" s="102"/>
      <c r="I4" s="104"/>
      <c r="J4" s="102"/>
      <c r="K4" s="102">
        <v>0</v>
      </c>
    </row>
    <row r="5" spans="1:11">
      <c r="A5" s="103" t="s">
        <v>332</v>
      </c>
      <c r="B5" s="103" t="s">
        <v>326</v>
      </c>
      <c r="C5" s="102"/>
      <c r="D5" s="102"/>
      <c r="E5" s="102"/>
      <c r="F5" s="102"/>
      <c r="G5" s="102">
        <v>0</v>
      </c>
      <c r="H5" s="102"/>
      <c r="I5" s="102"/>
      <c r="J5" s="102"/>
      <c r="K5" s="102">
        <v>0</v>
      </c>
    </row>
    <row r="6" spans="1:11">
      <c r="A6" s="103" t="s">
        <v>333</v>
      </c>
      <c r="B6" s="103" t="s">
        <v>327</v>
      </c>
      <c r="C6" s="102"/>
      <c r="D6" s="102"/>
      <c r="E6" s="102"/>
      <c r="F6" s="102"/>
      <c r="G6" s="102">
        <v>0</v>
      </c>
      <c r="H6" s="102"/>
      <c r="I6" s="102"/>
      <c r="J6" s="102"/>
      <c r="K6" s="102">
        <v>0</v>
      </c>
    </row>
    <row r="7" spans="1:11">
      <c r="A7" s="103" t="s">
        <v>328</v>
      </c>
      <c r="B7" s="103" t="s">
        <v>328</v>
      </c>
      <c r="C7" s="102"/>
      <c r="D7" s="102"/>
      <c r="E7" s="102"/>
      <c r="F7" s="102"/>
      <c r="G7" s="102">
        <v>0</v>
      </c>
      <c r="H7" s="102"/>
      <c r="I7" s="102"/>
      <c r="J7" s="102"/>
      <c r="K7" s="102">
        <v>0</v>
      </c>
    </row>
    <row r="8" spans="1:11">
      <c r="A8" s="101" t="s">
        <v>319</v>
      </c>
      <c r="B8" s="101" t="s">
        <v>322</v>
      </c>
      <c r="C8" s="102">
        <v>-175632</v>
      </c>
      <c r="D8" s="102">
        <v>-118342</v>
      </c>
      <c r="E8" s="102">
        <v>-225510</v>
      </c>
      <c r="F8" s="102">
        <v>-214100</v>
      </c>
      <c r="G8" s="102">
        <f>SUM(G9:G12)</f>
        <v>-218758</v>
      </c>
      <c r="H8" s="102">
        <f>SUM(H9:H12)</f>
        <v>0</v>
      </c>
      <c r="I8" s="102">
        <f>SUM(I9:I12)</f>
        <v>0</v>
      </c>
      <c r="J8" s="102">
        <f>SUM(J9:J12)</f>
        <v>0</v>
      </c>
      <c r="K8" s="102">
        <f>SUM(K9:K12)</f>
        <v>-280118</v>
      </c>
    </row>
    <row r="9" spans="1:11" s="105" customFormat="1">
      <c r="A9" s="103" t="s">
        <v>331</v>
      </c>
      <c r="B9" s="103" t="s">
        <v>325</v>
      </c>
      <c r="C9" s="104"/>
      <c r="D9" s="104"/>
      <c r="E9" s="104"/>
      <c r="F9" s="104"/>
      <c r="G9" s="104">
        <v>-3021</v>
      </c>
      <c r="H9" s="104"/>
      <c r="I9" s="104"/>
      <c r="J9" s="104"/>
      <c r="K9" s="104">
        <v>-16561</v>
      </c>
    </row>
    <row r="10" spans="1:11" s="105" customFormat="1">
      <c r="A10" s="103" t="s">
        <v>332</v>
      </c>
      <c r="B10" s="103" t="s">
        <v>326</v>
      </c>
      <c r="C10" s="104"/>
      <c r="D10" s="104"/>
      <c r="E10" s="104"/>
      <c r="F10" s="104"/>
      <c r="G10" s="104">
        <v>26764</v>
      </c>
      <c r="H10" s="104"/>
      <c r="I10" s="104"/>
      <c r="J10" s="104"/>
      <c r="K10" s="104">
        <v>-47557</v>
      </c>
    </row>
    <row r="11" spans="1:11" s="105" customFormat="1">
      <c r="A11" s="103" t="s">
        <v>333</v>
      </c>
      <c r="B11" s="103" t="s">
        <v>327</v>
      </c>
      <c r="C11" s="104"/>
      <c r="D11" s="104"/>
      <c r="E11" s="104"/>
      <c r="F11" s="104"/>
      <c r="G11" s="104">
        <v>-252063</v>
      </c>
      <c r="H11" s="104"/>
      <c r="I11" s="104"/>
      <c r="J11" s="104"/>
      <c r="K11" s="104">
        <v>-244530</v>
      </c>
    </row>
    <row r="12" spans="1:11" s="105" customFormat="1">
      <c r="A12" s="103" t="s">
        <v>328</v>
      </c>
      <c r="B12" s="103" t="s">
        <v>328</v>
      </c>
      <c r="C12" s="104"/>
      <c r="D12" s="104"/>
      <c r="E12" s="104"/>
      <c r="F12" s="104"/>
      <c r="G12" s="104">
        <v>9562</v>
      </c>
      <c r="H12" s="104"/>
      <c r="I12" s="104"/>
      <c r="J12" s="104"/>
      <c r="K12" s="104">
        <v>28530</v>
      </c>
    </row>
    <row r="13" spans="1:11">
      <c r="A13" s="101" t="s">
        <v>320</v>
      </c>
      <c r="B13" s="101" t="s">
        <v>323</v>
      </c>
      <c r="C13" s="102">
        <v>31262</v>
      </c>
      <c r="D13" s="102">
        <v>15694</v>
      </c>
      <c r="E13" s="102">
        <v>-5906</v>
      </c>
      <c r="F13" s="102">
        <v>2484</v>
      </c>
      <c r="G13" s="102">
        <f>SUM(G14:G17)</f>
        <v>17680</v>
      </c>
      <c r="H13" s="102">
        <f>SUM(H14:H17)</f>
        <v>0</v>
      </c>
      <c r="I13" s="102">
        <f>SUM(I14:I17)</f>
        <v>0</v>
      </c>
      <c r="J13" s="102">
        <f>SUM(J14:J17)</f>
        <v>0</v>
      </c>
      <c r="K13" s="102">
        <f>SUM(K14:K17)</f>
        <v>7442</v>
      </c>
    </row>
    <row r="14" spans="1:11" s="105" customFormat="1">
      <c r="A14" s="103" t="s">
        <v>331</v>
      </c>
      <c r="B14" s="103" t="s">
        <v>325</v>
      </c>
      <c r="C14" s="104"/>
      <c r="D14" s="104"/>
      <c r="E14" s="104"/>
      <c r="F14" s="104"/>
      <c r="G14" s="104">
        <v>0</v>
      </c>
      <c r="H14" s="104"/>
      <c r="I14" s="104"/>
      <c r="J14" s="104"/>
      <c r="K14" s="104">
        <v>0</v>
      </c>
    </row>
    <row r="15" spans="1:11" s="105" customFormat="1">
      <c r="A15" s="103" t="s">
        <v>332</v>
      </c>
      <c r="B15" s="103" t="s">
        <v>326</v>
      </c>
      <c r="C15" s="104"/>
      <c r="D15" s="104"/>
      <c r="E15" s="104"/>
      <c r="F15" s="104"/>
      <c r="G15" s="104">
        <v>0</v>
      </c>
      <c r="H15" s="104"/>
      <c r="I15" s="104"/>
      <c r="J15" s="104"/>
      <c r="K15" s="104">
        <v>0</v>
      </c>
    </row>
    <row r="16" spans="1:11" s="105" customFormat="1">
      <c r="A16" s="103" t="s">
        <v>333</v>
      </c>
      <c r="B16" s="103" t="s">
        <v>327</v>
      </c>
      <c r="C16" s="104"/>
      <c r="D16" s="104"/>
      <c r="E16" s="104"/>
      <c r="F16" s="104"/>
      <c r="G16" s="104">
        <v>17680</v>
      </c>
      <c r="H16" s="104"/>
      <c r="I16" s="104"/>
      <c r="J16" s="104"/>
      <c r="K16" s="104">
        <v>7442</v>
      </c>
    </row>
    <row r="17" spans="1:11" s="105" customFormat="1">
      <c r="A17" s="103" t="s">
        <v>328</v>
      </c>
      <c r="B17" s="103" t="s">
        <v>328</v>
      </c>
      <c r="C17" s="104"/>
      <c r="D17" s="104"/>
      <c r="E17" s="104"/>
      <c r="F17" s="104"/>
      <c r="G17" s="104">
        <v>0</v>
      </c>
      <c r="H17" s="104"/>
      <c r="I17" s="104"/>
      <c r="J17" s="104"/>
      <c r="K17" s="104">
        <v>0</v>
      </c>
    </row>
    <row r="18" spans="1:11" ht="25.5">
      <c r="A18" s="106" t="s">
        <v>321</v>
      </c>
      <c r="B18" s="101" t="s">
        <v>324</v>
      </c>
      <c r="C18" s="102">
        <v>-1142</v>
      </c>
      <c r="D18" s="102">
        <v>2282</v>
      </c>
      <c r="E18" s="102">
        <v>-237</v>
      </c>
      <c r="F18" s="102">
        <v>-1326</v>
      </c>
      <c r="G18" s="102">
        <f>SUM(G19:G22)</f>
        <v>-2286</v>
      </c>
      <c r="H18" s="102">
        <f>SUM(H19:H22)</f>
        <v>0</v>
      </c>
      <c r="I18" s="102">
        <f>SUM(I19:I22)</f>
        <v>0</v>
      </c>
      <c r="J18" s="102">
        <f>SUM(J19:J22)</f>
        <v>0</v>
      </c>
      <c r="K18" s="102">
        <f>SUM(K19:K22)</f>
        <v>9988</v>
      </c>
    </row>
    <row r="19" spans="1:11" s="105" customFormat="1">
      <c r="A19" s="103" t="s">
        <v>331</v>
      </c>
      <c r="B19" s="103" t="s">
        <v>325</v>
      </c>
      <c r="C19" s="104"/>
      <c r="D19" s="104"/>
      <c r="E19" s="104"/>
      <c r="F19" s="104"/>
      <c r="G19" s="104">
        <v>-2540</v>
      </c>
      <c r="H19" s="104"/>
      <c r="I19" s="104"/>
      <c r="J19" s="104"/>
      <c r="K19" s="104">
        <v>2495</v>
      </c>
    </row>
    <row r="20" spans="1:11" s="105" customFormat="1">
      <c r="A20" s="103" t="s">
        <v>332</v>
      </c>
      <c r="B20" s="103" t="s">
        <v>326</v>
      </c>
      <c r="C20" s="104"/>
      <c r="D20" s="104"/>
      <c r="E20" s="104"/>
      <c r="F20" s="104"/>
      <c r="G20" s="104">
        <v>2111</v>
      </c>
      <c r="H20" s="104"/>
      <c r="I20" s="104"/>
      <c r="J20" s="104"/>
      <c r="K20" s="104">
        <v>2942</v>
      </c>
    </row>
    <row r="21" spans="1:11" s="105" customFormat="1">
      <c r="A21" s="103" t="s">
        <v>333</v>
      </c>
      <c r="B21" s="103" t="s">
        <v>327</v>
      </c>
      <c r="C21" s="104"/>
      <c r="D21" s="104"/>
      <c r="E21" s="104"/>
      <c r="F21" s="104"/>
      <c r="G21" s="104">
        <v>-1857</v>
      </c>
      <c r="H21" s="104"/>
      <c r="I21" s="104"/>
      <c r="J21" s="104"/>
      <c r="K21" s="104">
        <v>4551</v>
      </c>
    </row>
    <row r="22" spans="1:11" s="105" customFormat="1">
      <c r="A22" s="107" t="s">
        <v>328</v>
      </c>
      <c r="B22" s="107" t="s">
        <v>328</v>
      </c>
      <c r="C22" s="108"/>
      <c r="D22" s="108"/>
      <c r="E22" s="108"/>
      <c r="F22" s="108"/>
      <c r="G22" s="108">
        <v>0</v>
      </c>
      <c r="H22" s="108"/>
      <c r="I22" s="108"/>
      <c r="J22" s="108"/>
      <c r="K22" s="108">
        <v>0</v>
      </c>
    </row>
    <row r="23" spans="1:11" s="111" customFormat="1" ht="16.5" customHeight="1">
      <c r="A23" s="109" t="s">
        <v>58</v>
      </c>
      <c r="B23" s="109" t="s">
        <v>43</v>
      </c>
      <c r="C23" s="110">
        <f t="shared" ref="C23:K23" si="0">SUM(C3,C8,C13,C18)</f>
        <v>-145512</v>
      </c>
      <c r="D23" s="110">
        <f t="shared" si="0"/>
        <v>-100366</v>
      </c>
      <c r="E23" s="110">
        <f t="shared" si="0"/>
        <v>-231653</v>
      </c>
      <c r="F23" s="110">
        <f t="shared" si="0"/>
        <v>-212942</v>
      </c>
      <c r="G23" s="110">
        <f t="shared" si="0"/>
        <v>-203364</v>
      </c>
      <c r="H23" s="110">
        <f t="shared" si="0"/>
        <v>0</v>
      </c>
      <c r="I23" s="110">
        <f t="shared" si="0"/>
        <v>0</v>
      </c>
      <c r="J23" s="110">
        <f t="shared" si="0"/>
        <v>0</v>
      </c>
      <c r="K23" s="110">
        <f t="shared" si="0"/>
        <v>-262688</v>
      </c>
    </row>
    <row r="24" spans="1:11">
      <c r="C24" s="98" t="e">
        <f>#REF!-C23</f>
        <v>#REF!</v>
      </c>
      <c r="D24" s="98" t="e">
        <f>#REF!-D23</f>
        <v>#REF!</v>
      </c>
      <c r="E24" s="98" t="e">
        <f>#REF!-E23</f>
        <v>#REF!</v>
      </c>
      <c r="F24" s="98" t="e">
        <f>#REF!-F23</f>
        <v>#REF!</v>
      </c>
      <c r="G24" s="98" t="e">
        <f>#REF!-G23</f>
        <v>#REF!</v>
      </c>
      <c r="H24" s="98" t="e">
        <f>#REF!-H23</f>
        <v>#REF!</v>
      </c>
      <c r="I24" s="98" t="e">
        <f>#REF!-I23</f>
        <v>#REF!</v>
      </c>
      <c r="J24" s="98" t="e">
        <f>#REF!-J23</f>
        <v>#REF!</v>
      </c>
      <c r="K24" s="98" t="e">
        <f>#REF!-K23</f>
        <v>#REF!</v>
      </c>
    </row>
    <row r="34" spans="8:8">
      <c r="H34" s="98" t="s">
        <v>334</v>
      </c>
    </row>
  </sheetData>
  <customSheetViews>
    <customSheetView guid="{9AF4A83C-CF57-4B40-8A74-6A0EA6C2FE5C}"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12F8D032-8143-430B-8DFF-852E8796C402}" state="hidden">
      <selection activeCell="C59" sqref="C59"/>
      <pageMargins left="0.7" right="0.7" top="0.75" bottom="0.75" header="0.3" footer="0.3"/>
    </customSheetView>
    <customSheetView guid="{03E45F7C-841D-437F-8D80-EF29F00E2CA3}" state="hidden">
      <selection activeCell="C59" sqref="C59"/>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showGridLines="0" workbookViewId="0">
      <selection activeCell="G17" sqref="G17"/>
    </sheetView>
  </sheetViews>
  <sheetFormatPr defaultColWidth="9.140625" defaultRowHeight="12.75"/>
  <cols>
    <col min="1" max="1" width="3.85546875" style="115" customWidth="1"/>
    <col min="2" max="2" width="52.85546875" style="130" customWidth="1"/>
    <col min="3" max="3" width="53.85546875" style="130" customWidth="1"/>
    <col min="4" max="17" width="17.85546875" style="130" customWidth="1"/>
    <col min="18" max="18" width="15.42578125" style="130" customWidth="1"/>
    <col min="19" max="19" width="12.140625" style="115" customWidth="1"/>
    <col min="20" max="16384" width="9.140625" style="115"/>
  </cols>
  <sheetData>
    <row r="1" spans="2:24" ht="26.25" thickBot="1">
      <c r="B1" s="112" t="s">
        <v>414</v>
      </c>
      <c r="C1" s="112" t="s">
        <v>430</v>
      </c>
      <c r="D1" s="114" t="s">
        <v>502</v>
      </c>
      <c r="E1" s="113" t="s">
        <v>501</v>
      </c>
      <c r="F1" s="113" t="s">
        <v>500</v>
      </c>
      <c r="G1" s="114" t="s">
        <v>596</v>
      </c>
      <c r="H1" s="114" t="s">
        <v>431</v>
      </c>
      <c r="I1" s="113" t="s">
        <v>450</v>
      </c>
      <c r="J1" s="113" t="s">
        <v>449</v>
      </c>
      <c r="K1" s="113" t="s">
        <v>448</v>
      </c>
      <c r="L1" s="113" t="s">
        <v>447</v>
      </c>
      <c r="M1" s="113" t="s">
        <v>594</v>
      </c>
      <c r="N1" s="113" t="s">
        <v>624</v>
      </c>
      <c r="O1" s="113" t="s">
        <v>660</v>
      </c>
      <c r="P1" s="113" t="s">
        <v>671</v>
      </c>
      <c r="Q1" s="113" t="s">
        <v>687</v>
      </c>
      <c r="R1" s="113" t="s">
        <v>688</v>
      </c>
      <c r="S1" s="113" t="s">
        <v>695</v>
      </c>
    </row>
    <row r="2" spans="2:24" ht="12.6" customHeight="1">
      <c r="B2" s="116" t="s">
        <v>415</v>
      </c>
      <c r="C2" s="128" t="s">
        <v>432</v>
      </c>
      <c r="D2" s="117">
        <v>0.46800000000000003</v>
      </c>
      <c r="E2" s="117">
        <v>0.44600000000000001</v>
      </c>
      <c r="F2" s="117">
        <v>0.435</v>
      </c>
      <c r="G2" s="117">
        <v>0.434</v>
      </c>
      <c r="H2" s="117">
        <v>0.48899999999999999</v>
      </c>
      <c r="I2" s="117">
        <v>0.45200000000000001</v>
      </c>
      <c r="J2" s="117">
        <v>0.45</v>
      </c>
      <c r="K2" s="117">
        <v>0.432</v>
      </c>
      <c r="L2" s="117">
        <v>0.55100000000000005</v>
      </c>
      <c r="M2" s="117">
        <v>0.48699999999999999</v>
      </c>
      <c r="N2" s="117">
        <v>0.45700000000000002</v>
      </c>
      <c r="O2" s="117">
        <v>0.47199999999999998</v>
      </c>
      <c r="P2" s="117">
        <v>0.56299999999999994</v>
      </c>
      <c r="Q2" s="117">
        <v>0.51500000000000001</v>
      </c>
      <c r="R2" s="117">
        <v>0.48899999999999999</v>
      </c>
      <c r="S2" s="117">
        <v>0.51900000000000002</v>
      </c>
      <c r="T2" s="290"/>
      <c r="U2" s="290"/>
      <c r="V2" s="290"/>
      <c r="W2" s="290"/>
      <c r="X2" s="290"/>
    </row>
    <row r="3" spans="2:24" ht="12.6" customHeight="1">
      <c r="B3" s="118" t="s">
        <v>416</v>
      </c>
      <c r="C3" s="129" t="s">
        <v>433</v>
      </c>
      <c r="D3" s="119">
        <v>0.67800000000000005</v>
      </c>
      <c r="E3" s="119">
        <v>0.67200000000000004</v>
      </c>
      <c r="F3" s="119">
        <v>0.67700000000000005</v>
      </c>
      <c r="G3" s="119">
        <v>0.68</v>
      </c>
      <c r="H3" s="119">
        <v>0.7</v>
      </c>
      <c r="I3" s="119">
        <v>0.66800000000000004</v>
      </c>
      <c r="J3" s="119">
        <v>0.67600000000000005</v>
      </c>
      <c r="K3" s="119">
        <v>0.65900000000000003</v>
      </c>
      <c r="L3" s="119">
        <v>0.71699999999999997</v>
      </c>
      <c r="M3" s="119">
        <v>0.69799999999999995</v>
      </c>
      <c r="N3" s="119">
        <v>0.69699999999999995</v>
      </c>
      <c r="O3" s="119">
        <v>0.69499999999999995</v>
      </c>
      <c r="P3" s="119">
        <v>0.72799999999999998</v>
      </c>
      <c r="Q3" s="119">
        <v>0.71499999999999997</v>
      </c>
      <c r="R3" s="119">
        <v>0.69299999999999995</v>
      </c>
      <c r="S3" s="119">
        <v>0.68100000000000005</v>
      </c>
      <c r="T3" s="290"/>
      <c r="U3" s="290"/>
      <c r="V3" s="290"/>
      <c r="W3" s="290"/>
      <c r="X3" s="290"/>
    </row>
    <row r="4" spans="2:24" ht="12.6" customHeight="1">
      <c r="B4" s="118" t="s">
        <v>417</v>
      </c>
      <c r="C4" s="129" t="s">
        <v>434</v>
      </c>
      <c r="D4" s="120">
        <v>3.7400000000000003E-2</v>
      </c>
      <c r="E4" s="120">
        <v>3.78E-2</v>
      </c>
      <c r="F4" s="120">
        <v>3.7999999999999999E-2</v>
      </c>
      <c r="G4" s="120">
        <v>3.8300000000000001E-2</v>
      </c>
      <c r="H4" s="120">
        <v>3.95E-2</v>
      </c>
      <c r="I4" s="120">
        <v>3.85E-2</v>
      </c>
      <c r="J4" s="120">
        <v>3.7699999999999997E-2</v>
      </c>
      <c r="K4" s="120">
        <v>3.6600000000000001E-2</v>
      </c>
      <c r="L4" s="120">
        <v>3.4799999999999998E-2</v>
      </c>
      <c r="M4" s="120">
        <v>3.4799999999999998E-2</v>
      </c>
      <c r="N4" s="120">
        <v>3.5000000000000003E-2</v>
      </c>
      <c r="O4" s="120">
        <v>3.4599999999999999E-2</v>
      </c>
      <c r="P4" s="120">
        <v>3.32E-2</v>
      </c>
      <c r="Q4" s="120">
        <v>3.09E-2</v>
      </c>
      <c r="R4" s="120">
        <v>2.9499999999999998E-2</v>
      </c>
      <c r="S4" s="120">
        <v>2.87E-2</v>
      </c>
      <c r="T4" s="290"/>
      <c r="U4" s="290"/>
      <c r="V4" s="290"/>
      <c r="W4" s="290"/>
      <c r="X4" s="290"/>
    </row>
    <row r="5" spans="2:24" ht="12.6" customHeight="1">
      <c r="B5" s="118" t="s">
        <v>418</v>
      </c>
      <c r="C5" s="129" t="s">
        <v>435</v>
      </c>
      <c r="D5" s="119">
        <v>0.25700000000000001</v>
      </c>
      <c r="E5" s="119">
        <v>0.255</v>
      </c>
      <c r="F5" s="119">
        <v>0.26</v>
      </c>
      <c r="G5" s="119">
        <v>0.25900000000000001</v>
      </c>
      <c r="H5" s="121">
        <v>0.25900000000000001</v>
      </c>
      <c r="I5" s="121">
        <v>0.25</v>
      </c>
      <c r="J5" s="121">
        <v>0.251</v>
      </c>
      <c r="K5" s="121">
        <v>0.23599999999999999</v>
      </c>
      <c r="L5" s="121">
        <v>0.23200000000000001</v>
      </c>
      <c r="M5" s="119">
        <v>0.22500000000000001</v>
      </c>
      <c r="N5" s="119">
        <v>0.224</v>
      </c>
      <c r="O5" s="121">
        <v>0.22500000000000001</v>
      </c>
      <c r="P5" s="121">
        <v>0.23899999999999999</v>
      </c>
      <c r="Q5" s="121">
        <v>0.23799999999999999</v>
      </c>
      <c r="R5" s="121">
        <v>0.245</v>
      </c>
      <c r="S5" s="121">
        <v>0.249</v>
      </c>
      <c r="T5" s="290"/>
      <c r="U5" s="290"/>
      <c r="V5" s="290"/>
      <c r="W5" s="290"/>
      <c r="X5" s="290"/>
    </row>
    <row r="6" spans="2:24" ht="12.6" customHeight="1">
      <c r="B6" s="118" t="s">
        <v>419</v>
      </c>
      <c r="C6" s="129" t="s">
        <v>436</v>
      </c>
      <c r="D6" s="119">
        <v>0.95899999999999996</v>
      </c>
      <c r="E6" s="119">
        <v>0.96299999999999997</v>
      </c>
      <c r="F6" s="119">
        <v>0.95899999999999996</v>
      </c>
      <c r="G6" s="119">
        <v>0.96699999999999997</v>
      </c>
      <c r="H6" s="121">
        <v>0.96</v>
      </c>
      <c r="I6" s="121">
        <v>0.93600000000000005</v>
      </c>
      <c r="J6" s="121">
        <v>0.93500000000000005</v>
      </c>
      <c r="K6" s="121">
        <v>0.91900000000000004</v>
      </c>
      <c r="L6" s="121">
        <v>0.93899999999999995</v>
      </c>
      <c r="M6" s="119">
        <v>0.94</v>
      </c>
      <c r="N6" s="119">
        <v>0.95199999999999996</v>
      </c>
      <c r="O6" s="121">
        <v>0.91600000000000004</v>
      </c>
      <c r="P6" s="121">
        <v>0.93600000000000005</v>
      </c>
      <c r="Q6" s="121">
        <v>0.86</v>
      </c>
      <c r="R6" s="121">
        <v>0.85199999999999998</v>
      </c>
      <c r="S6" s="121">
        <v>0.82799999999999996</v>
      </c>
      <c r="T6" s="290"/>
      <c r="U6" s="290"/>
      <c r="V6" s="290"/>
      <c r="W6" s="290"/>
      <c r="X6" s="290"/>
    </row>
    <row r="7" spans="2:24" ht="12.6" customHeight="1">
      <c r="B7" s="118" t="s">
        <v>420</v>
      </c>
      <c r="C7" s="129" t="s">
        <v>437</v>
      </c>
      <c r="D7" s="119">
        <v>6.4000000000000001E-2</v>
      </c>
      <c r="E7" s="119">
        <v>5.8999999999999997E-2</v>
      </c>
      <c r="F7" s="119">
        <v>0.06</v>
      </c>
      <c r="G7" s="119">
        <v>5.8000000000000003E-2</v>
      </c>
      <c r="H7" s="121">
        <v>0.06</v>
      </c>
      <c r="I7" s="121">
        <v>5.8000000000000003E-2</v>
      </c>
      <c r="J7" s="121">
        <v>5.5E-2</v>
      </c>
      <c r="K7" s="121">
        <v>4.5999999999999999E-2</v>
      </c>
      <c r="L7" s="121">
        <v>4.8000000000000001E-2</v>
      </c>
      <c r="M7" s="119">
        <v>4.7E-2</v>
      </c>
      <c r="N7" s="119">
        <v>0.05</v>
      </c>
      <c r="O7" s="121">
        <v>5.1999999999999998E-2</v>
      </c>
      <c r="P7" s="121">
        <v>5.1999999999999998E-2</v>
      </c>
      <c r="Q7" s="121">
        <v>5.6000000000000001E-2</v>
      </c>
      <c r="R7" s="121">
        <v>5.7000000000000002E-2</v>
      </c>
      <c r="S7" s="121">
        <v>5.8000000000000003E-2</v>
      </c>
      <c r="T7" s="290"/>
      <c r="U7" s="290"/>
      <c r="V7" s="290"/>
      <c r="W7" s="290"/>
      <c r="X7" s="290"/>
    </row>
    <row r="8" spans="2:24" ht="12.6" customHeight="1">
      <c r="B8" s="118" t="s">
        <v>421</v>
      </c>
      <c r="C8" s="129" t="s">
        <v>438</v>
      </c>
      <c r="D8" s="119">
        <v>0.59199999999999997</v>
      </c>
      <c r="E8" s="119">
        <v>0.621</v>
      </c>
      <c r="F8" s="119">
        <v>0.628</v>
      </c>
      <c r="G8" s="119">
        <v>0.63100000000000001</v>
      </c>
      <c r="H8" s="121">
        <v>0.627</v>
      </c>
      <c r="I8" s="121">
        <v>0.63800000000000001</v>
      </c>
      <c r="J8" s="121">
        <v>0.63600000000000001</v>
      </c>
      <c r="K8" s="121">
        <v>0.50900000000000001</v>
      </c>
      <c r="L8" s="121">
        <v>0.52</v>
      </c>
      <c r="M8" s="119">
        <v>0.53600000000000003</v>
      </c>
      <c r="N8" s="119">
        <v>0.53400000000000003</v>
      </c>
      <c r="O8" s="121">
        <v>0.53800000000000003</v>
      </c>
      <c r="P8" s="121">
        <v>0.53900000000000003</v>
      </c>
      <c r="Q8" s="121">
        <v>0.54800000000000004</v>
      </c>
      <c r="R8" s="121">
        <v>0.56899999999999995</v>
      </c>
      <c r="S8" s="121">
        <v>0.57899999999999996</v>
      </c>
      <c r="T8" s="290"/>
      <c r="U8" s="290"/>
      <c r="V8" s="290"/>
      <c r="W8" s="290"/>
      <c r="X8" s="290"/>
    </row>
    <row r="9" spans="2:24" ht="12.6" customHeight="1">
      <c r="B9" s="118" t="s">
        <v>422</v>
      </c>
      <c r="C9" s="129" t="s">
        <v>439</v>
      </c>
      <c r="D9" s="120">
        <v>7.3000000000000001E-3</v>
      </c>
      <c r="E9" s="120">
        <v>6.6E-3</v>
      </c>
      <c r="F9" s="120">
        <v>6.4000000000000003E-3</v>
      </c>
      <c r="G9" s="120">
        <v>6.3E-3</v>
      </c>
      <c r="H9" s="122">
        <v>6.6E-3</v>
      </c>
      <c r="I9" s="122">
        <v>7.9000000000000008E-3</v>
      </c>
      <c r="J9" s="122">
        <v>8.0000000000000002E-3</v>
      </c>
      <c r="K9" s="122">
        <v>8.6E-3</v>
      </c>
      <c r="L9" s="122">
        <v>8.0999999999999996E-3</v>
      </c>
      <c r="M9" s="120">
        <v>8.8000000000000005E-3</v>
      </c>
      <c r="N9" s="120">
        <v>9.1999999999999998E-3</v>
      </c>
      <c r="O9" s="122">
        <v>8.5000000000000006E-3</v>
      </c>
      <c r="P9" s="122">
        <v>9.5999999999999992E-3</v>
      </c>
      <c r="Q9" s="122">
        <v>1.06E-2</v>
      </c>
      <c r="R9" s="122">
        <v>1.0699999999999999E-2</v>
      </c>
      <c r="S9" s="122">
        <v>1.21E-2</v>
      </c>
      <c r="T9" s="290"/>
      <c r="U9" s="290"/>
      <c r="V9" s="290"/>
      <c r="W9" s="290"/>
      <c r="X9" s="290"/>
    </row>
    <row r="10" spans="2:24" ht="12.6" customHeight="1">
      <c r="B10" s="118" t="s">
        <v>423</v>
      </c>
      <c r="C10" s="129" t="s">
        <v>440</v>
      </c>
      <c r="D10" s="119">
        <v>0.115</v>
      </c>
      <c r="E10" s="119">
        <v>0.11</v>
      </c>
      <c r="F10" s="119">
        <v>0.11700000000000001</v>
      </c>
      <c r="G10" s="119">
        <v>0.121</v>
      </c>
      <c r="H10" s="121">
        <v>0.113</v>
      </c>
      <c r="I10" s="121">
        <v>0.113</v>
      </c>
      <c r="J10" s="121">
        <v>0.11</v>
      </c>
      <c r="K10" s="121">
        <v>0.11899999999999999</v>
      </c>
      <c r="L10" s="121">
        <v>0.104</v>
      </c>
      <c r="M10" s="119">
        <v>0.10100000000000001</v>
      </c>
      <c r="N10" s="119">
        <v>0.11</v>
      </c>
      <c r="O10" s="121">
        <v>9.7000000000000003E-2</v>
      </c>
      <c r="P10" s="121">
        <v>8.5000000000000006E-2</v>
      </c>
      <c r="Q10" s="121">
        <v>7.0999999999999994E-2</v>
      </c>
      <c r="R10" s="121">
        <v>6.2E-2</v>
      </c>
      <c r="S10" s="121">
        <v>4.3999999999999997E-2</v>
      </c>
      <c r="T10" s="290"/>
      <c r="U10" s="290"/>
      <c r="V10" s="290"/>
      <c r="W10" s="290"/>
      <c r="X10" s="290"/>
    </row>
    <row r="11" spans="2:24" ht="12.6" customHeight="1">
      <c r="B11" s="118" t="s">
        <v>424</v>
      </c>
      <c r="C11" s="129" t="s">
        <v>441</v>
      </c>
      <c r="D11" s="119">
        <v>0.13300000000000001</v>
      </c>
      <c r="E11" s="119">
        <v>0.128</v>
      </c>
      <c r="F11" s="119">
        <v>0.13700000000000001</v>
      </c>
      <c r="G11" s="119">
        <v>0.14199999999999999</v>
      </c>
      <c r="H11" s="121">
        <v>0.13300000000000001</v>
      </c>
      <c r="I11" s="121">
        <v>0.13300000000000001</v>
      </c>
      <c r="J11" s="121">
        <v>0.13</v>
      </c>
      <c r="K11" s="121">
        <v>0.14199999999999999</v>
      </c>
      <c r="L11" s="121">
        <v>0.124</v>
      </c>
      <c r="M11" s="119">
        <v>0.121</v>
      </c>
      <c r="N11" s="119">
        <v>0.13200000000000001</v>
      </c>
      <c r="O11" s="121">
        <v>0.11700000000000001</v>
      </c>
      <c r="P11" s="121">
        <v>0.10100000000000001</v>
      </c>
      <c r="Q11" s="121">
        <v>8.5999999999999993E-2</v>
      </c>
      <c r="R11" s="121">
        <v>7.4999999999999997E-2</v>
      </c>
      <c r="S11" s="121">
        <v>5.2999999999999999E-2</v>
      </c>
      <c r="T11" s="290"/>
      <c r="U11" s="290"/>
      <c r="V11" s="290"/>
      <c r="W11" s="290"/>
      <c r="X11" s="290"/>
    </row>
    <row r="12" spans="2:24" ht="12.6" customHeight="1">
      <c r="B12" s="118" t="s">
        <v>425</v>
      </c>
      <c r="C12" s="129" t="s">
        <v>442</v>
      </c>
      <c r="D12" s="119">
        <v>1.4E-2</v>
      </c>
      <c r="E12" s="119">
        <v>1.2999999999999999E-2</v>
      </c>
      <c r="F12" s="119">
        <v>1.4E-2</v>
      </c>
      <c r="G12" s="119">
        <v>1.4E-2</v>
      </c>
      <c r="H12" s="121">
        <v>1.4E-2</v>
      </c>
      <c r="I12" s="121">
        <v>1.2999999999999999E-2</v>
      </c>
      <c r="J12" s="121">
        <v>1.2999999999999999E-2</v>
      </c>
      <c r="K12" s="121">
        <v>1.2999999999999999E-2</v>
      </c>
      <c r="L12" s="121">
        <v>1.0999999999999999E-2</v>
      </c>
      <c r="M12" s="119">
        <v>1.0999999999999999E-2</v>
      </c>
      <c r="N12" s="119">
        <v>1.2E-2</v>
      </c>
      <c r="O12" s="121">
        <v>0.01</v>
      </c>
      <c r="P12" s="121">
        <v>8.9999999999999993E-3</v>
      </c>
      <c r="Q12" s="121">
        <v>8.0000000000000002E-3</v>
      </c>
      <c r="R12" s="121">
        <v>7.0000000000000001E-3</v>
      </c>
      <c r="S12" s="121">
        <v>5.0000000000000001E-3</v>
      </c>
      <c r="T12" s="290"/>
      <c r="U12" s="290"/>
      <c r="V12" s="290"/>
      <c r="W12" s="290"/>
      <c r="X12" s="290"/>
    </row>
    <row r="13" spans="2:24" ht="12.6" customHeight="1">
      <c r="B13" s="118" t="s">
        <v>426</v>
      </c>
      <c r="C13" s="129" t="s">
        <v>443</v>
      </c>
      <c r="D13" s="120">
        <v>0.15670000000000001</v>
      </c>
      <c r="E13" s="120">
        <v>0.1651</v>
      </c>
      <c r="F13" s="120">
        <v>0.16900000000000001</v>
      </c>
      <c r="G13" s="120">
        <v>0.16689999999999999</v>
      </c>
      <c r="H13" s="122">
        <v>0.16669999999999999</v>
      </c>
      <c r="I13" s="122">
        <v>0.17780000000000001</v>
      </c>
      <c r="J13" s="122">
        <v>0.17610000000000001</v>
      </c>
      <c r="K13" s="122">
        <v>0.1598</v>
      </c>
      <c r="L13" s="122">
        <v>0.16470000000000001</v>
      </c>
      <c r="M13" s="120">
        <v>0.16259999999999999</v>
      </c>
      <c r="N13" s="120">
        <v>0.16139999999999999</v>
      </c>
      <c r="O13" s="122">
        <v>0.17069999999999999</v>
      </c>
      <c r="P13" s="122">
        <v>0.16789999999999999</v>
      </c>
      <c r="Q13" s="122">
        <v>0.18759999999999999</v>
      </c>
      <c r="R13" s="122">
        <v>0.187</v>
      </c>
      <c r="S13" s="122">
        <v>0.20039999999999999</v>
      </c>
      <c r="T13" s="290"/>
      <c r="U13" s="290"/>
      <c r="V13" s="290"/>
      <c r="W13" s="290"/>
      <c r="X13" s="290"/>
    </row>
    <row r="14" spans="2:24" ht="12.6" customHeight="1">
      <c r="B14" s="118" t="s">
        <v>427</v>
      </c>
      <c r="C14" s="129" t="s">
        <v>444</v>
      </c>
      <c r="D14" s="120">
        <v>0.14699999999999999</v>
      </c>
      <c r="E14" s="120">
        <v>0.15529999999999999</v>
      </c>
      <c r="F14" s="120">
        <v>0.15920000000000001</v>
      </c>
      <c r="G14" s="120">
        <v>0.15279999999999999</v>
      </c>
      <c r="H14" s="120">
        <v>0.15310000000000001</v>
      </c>
      <c r="I14" s="120">
        <v>0.15629999999999999</v>
      </c>
      <c r="J14" s="120">
        <v>0.15509999999999999</v>
      </c>
      <c r="K14" s="120">
        <v>0.1411</v>
      </c>
      <c r="L14" s="120">
        <v>0.14630000000000001</v>
      </c>
      <c r="M14" s="120">
        <v>0.14449999999999999</v>
      </c>
      <c r="N14" s="120">
        <v>0.1431</v>
      </c>
      <c r="O14" s="120">
        <v>0.15210000000000001</v>
      </c>
      <c r="P14" s="120">
        <v>0.14910000000000001</v>
      </c>
      <c r="Q14" s="120">
        <v>0.1681</v>
      </c>
      <c r="R14" s="120">
        <v>0.1676</v>
      </c>
      <c r="S14" s="120">
        <v>0.18010000000000001</v>
      </c>
      <c r="T14" s="290"/>
      <c r="U14" s="290"/>
      <c r="V14" s="290"/>
      <c r="W14" s="290"/>
      <c r="X14" s="290"/>
    </row>
    <row r="15" spans="2:24" ht="12.6" customHeight="1">
      <c r="B15" s="118" t="s">
        <v>428</v>
      </c>
      <c r="C15" s="129" t="s">
        <v>445</v>
      </c>
      <c r="D15" s="123">
        <v>218.58</v>
      </c>
      <c r="E15" s="123">
        <v>220.65</v>
      </c>
      <c r="F15" s="123">
        <v>228</v>
      </c>
      <c r="G15" s="123">
        <v>234.86</v>
      </c>
      <c r="H15" s="123">
        <v>239.04</v>
      </c>
      <c r="I15" s="123">
        <v>241.21</v>
      </c>
      <c r="J15" s="123">
        <v>246.75</v>
      </c>
      <c r="K15" s="123">
        <v>260.51</v>
      </c>
      <c r="L15" s="123">
        <v>262.42</v>
      </c>
      <c r="M15" s="123">
        <v>250.07</v>
      </c>
      <c r="N15" s="123">
        <v>258.77999999999997</v>
      </c>
      <c r="O15" s="123">
        <v>264.27999999999997</v>
      </c>
      <c r="P15" s="123">
        <v>266.83999999999997</v>
      </c>
      <c r="Q15" s="123">
        <v>273.17</v>
      </c>
      <c r="R15" s="123">
        <v>278.45999999999998</v>
      </c>
      <c r="S15" s="123">
        <v>280.44</v>
      </c>
      <c r="T15" s="290"/>
      <c r="U15" s="290"/>
      <c r="V15" s="290"/>
      <c r="W15" s="290"/>
      <c r="X15" s="290"/>
    </row>
    <row r="16" spans="2:24" ht="13.5" customHeight="1" thickBot="1">
      <c r="B16" s="124" t="s">
        <v>429</v>
      </c>
      <c r="C16" s="124" t="s">
        <v>446</v>
      </c>
      <c r="D16" s="125">
        <v>4.5599999999999996</v>
      </c>
      <c r="E16" s="125">
        <v>11.09</v>
      </c>
      <c r="F16" s="125">
        <v>16.57</v>
      </c>
      <c r="G16" s="125">
        <v>22.15</v>
      </c>
      <c r="H16" s="125">
        <v>4.37</v>
      </c>
      <c r="I16" s="125">
        <v>10.85</v>
      </c>
      <c r="J16" s="125">
        <v>15.86</v>
      </c>
      <c r="K16" s="125">
        <v>23.7</v>
      </c>
      <c r="L16" s="125">
        <v>3.32</v>
      </c>
      <c r="M16" s="286">
        <v>9.16</v>
      </c>
      <c r="N16" s="286">
        <v>15.98</v>
      </c>
      <c r="O16" s="125">
        <v>20.95</v>
      </c>
      <c r="P16" s="125">
        <v>1.67</v>
      </c>
      <c r="Q16" s="125">
        <v>4.66</v>
      </c>
      <c r="R16" s="125">
        <v>9.36</v>
      </c>
      <c r="S16" s="125">
        <v>10.16</v>
      </c>
      <c r="T16" s="290"/>
      <c r="U16" s="290"/>
      <c r="V16" s="290"/>
      <c r="W16" s="290"/>
      <c r="X16" s="290"/>
    </row>
    <row r="17" spans="1:18" ht="13.5" customHeight="1">
      <c r="B17" s="126"/>
      <c r="C17" s="126"/>
      <c r="D17" s="127"/>
      <c r="E17" s="127"/>
      <c r="F17" s="127"/>
      <c r="G17" s="127"/>
      <c r="H17" s="127"/>
      <c r="I17" s="127"/>
      <c r="J17" s="127"/>
      <c r="K17" s="127"/>
      <c r="L17" s="127"/>
      <c r="M17" s="127"/>
      <c r="N17" s="127"/>
      <c r="O17" s="127"/>
      <c r="P17" s="127"/>
      <c r="Q17" s="127"/>
      <c r="R17" s="127"/>
    </row>
    <row r="18" spans="1:18" ht="61.5" customHeight="1">
      <c r="A18" s="146" t="s">
        <v>451</v>
      </c>
      <c r="B18" s="242" t="s">
        <v>661</v>
      </c>
      <c r="C18" s="247" t="s">
        <v>662</v>
      </c>
      <c r="D18" s="127"/>
      <c r="E18" s="127"/>
      <c r="F18" s="127"/>
      <c r="G18" s="127"/>
      <c r="H18" s="127"/>
      <c r="I18" s="127"/>
      <c r="J18" s="127"/>
      <c r="K18" s="127"/>
      <c r="L18" s="127"/>
      <c r="M18" s="127"/>
      <c r="N18" s="127"/>
      <c r="O18" s="127"/>
      <c r="P18" s="127"/>
      <c r="Q18" s="127"/>
      <c r="R18" s="127"/>
    </row>
    <row r="19" spans="1:18" ht="29.25">
      <c r="A19" s="146" t="s">
        <v>452</v>
      </c>
      <c r="B19" s="400" t="s">
        <v>691</v>
      </c>
      <c r="C19" s="400" t="s">
        <v>663</v>
      </c>
      <c r="D19" s="127"/>
      <c r="E19" s="127"/>
      <c r="F19" s="127"/>
      <c r="G19" s="127"/>
      <c r="H19" s="127"/>
      <c r="I19" s="127"/>
      <c r="J19" s="127"/>
      <c r="K19" s="127"/>
      <c r="L19" s="127"/>
      <c r="M19" s="127"/>
      <c r="N19" s="127"/>
      <c r="O19" s="127"/>
      <c r="P19" s="127"/>
      <c r="Q19" s="127"/>
      <c r="R19" s="127"/>
    </row>
    <row r="20" spans="1:18" ht="29.25">
      <c r="A20" s="146" t="s">
        <v>453</v>
      </c>
      <c r="B20" s="242" t="s">
        <v>664</v>
      </c>
      <c r="C20" s="400" t="s">
        <v>665</v>
      </c>
      <c r="D20" s="127"/>
      <c r="E20" s="127"/>
      <c r="F20" s="127"/>
      <c r="G20" s="127"/>
      <c r="H20" s="127"/>
      <c r="I20" s="127"/>
      <c r="J20" s="127"/>
      <c r="K20" s="127"/>
      <c r="L20" s="127"/>
      <c r="M20" s="127"/>
      <c r="N20" s="127"/>
      <c r="O20" s="127"/>
      <c r="P20" s="127"/>
      <c r="Q20" s="127"/>
      <c r="R20" s="127"/>
    </row>
    <row r="21" spans="1:18" ht="29.25">
      <c r="A21" s="146" t="s">
        <v>454</v>
      </c>
      <c r="B21" s="242" t="s">
        <v>567</v>
      </c>
      <c r="C21" s="247" t="s">
        <v>568</v>
      </c>
      <c r="D21" s="127"/>
      <c r="E21" s="127"/>
      <c r="F21" s="127"/>
      <c r="G21" s="127"/>
      <c r="H21" s="127"/>
      <c r="I21" s="127"/>
      <c r="J21" s="127"/>
      <c r="K21" s="127"/>
      <c r="L21" s="127"/>
      <c r="M21" s="127"/>
      <c r="N21" s="127"/>
      <c r="O21" s="127"/>
      <c r="P21" s="127"/>
      <c r="Q21" s="127"/>
      <c r="R21" s="127"/>
    </row>
    <row r="22" spans="1:18" ht="29.25">
      <c r="A22" s="146" t="s">
        <v>455</v>
      </c>
      <c r="B22" s="242" t="s">
        <v>456</v>
      </c>
      <c r="C22" s="247" t="s">
        <v>569</v>
      </c>
      <c r="D22" s="127"/>
      <c r="E22" s="127"/>
      <c r="F22" s="127"/>
      <c r="G22" s="127"/>
      <c r="H22" s="127"/>
      <c r="I22" s="127"/>
      <c r="J22" s="127"/>
      <c r="K22" s="127"/>
      <c r="L22" s="127"/>
      <c r="M22" s="127"/>
      <c r="N22" s="127"/>
      <c r="O22" s="127"/>
      <c r="P22" s="127"/>
      <c r="Q22" s="127"/>
      <c r="R22" s="127"/>
    </row>
    <row r="23" spans="1:18" ht="48.75">
      <c r="A23" s="146" t="s">
        <v>457</v>
      </c>
      <c r="B23" s="242" t="s">
        <v>458</v>
      </c>
      <c r="C23" s="247" t="s">
        <v>570</v>
      </c>
      <c r="D23" s="127"/>
      <c r="E23" s="127"/>
      <c r="F23" s="127"/>
      <c r="G23" s="127"/>
      <c r="H23" s="127"/>
      <c r="I23" s="127"/>
      <c r="J23" s="127"/>
      <c r="K23" s="127"/>
      <c r="L23" s="127"/>
      <c r="M23" s="127"/>
      <c r="N23" s="127"/>
      <c r="O23" s="127"/>
      <c r="P23" s="127"/>
      <c r="Q23" s="127"/>
      <c r="R23" s="127"/>
    </row>
    <row r="24" spans="1:18" ht="22.5" customHeight="1">
      <c r="A24" s="146" t="s">
        <v>459</v>
      </c>
      <c r="B24" s="242" t="s">
        <v>460</v>
      </c>
      <c r="C24" s="247" t="s">
        <v>571</v>
      </c>
      <c r="D24" s="127"/>
      <c r="E24" s="127"/>
      <c r="F24" s="127"/>
      <c r="G24" s="127"/>
      <c r="H24" s="127"/>
      <c r="I24" s="127"/>
      <c r="J24" s="127"/>
      <c r="K24" s="127"/>
      <c r="L24" s="127"/>
      <c r="M24" s="127"/>
      <c r="N24" s="127"/>
      <c r="O24" s="127"/>
      <c r="P24" s="127"/>
      <c r="Q24" s="127"/>
      <c r="R24" s="127"/>
    </row>
    <row r="25" spans="1:18" ht="29.25">
      <c r="A25" s="146" t="s">
        <v>461</v>
      </c>
      <c r="B25" s="242" t="s">
        <v>462</v>
      </c>
      <c r="C25" s="247" t="s">
        <v>572</v>
      </c>
      <c r="D25" s="127"/>
      <c r="E25" s="127"/>
      <c r="F25" s="127"/>
      <c r="G25" s="127"/>
      <c r="H25" s="127"/>
      <c r="I25" s="127"/>
      <c r="J25" s="127"/>
      <c r="K25" s="127"/>
      <c r="L25" s="127"/>
      <c r="M25" s="127"/>
      <c r="N25" s="127"/>
      <c r="O25" s="127"/>
      <c r="P25" s="127"/>
      <c r="Q25" s="127"/>
      <c r="R25" s="127"/>
    </row>
    <row r="26" spans="1:18" ht="19.5">
      <c r="A26" s="146" t="s">
        <v>463</v>
      </c>
      <c r="B26" s="242" t="s">
        <v>464</v>
      </c>
      <c r="C26" s="247" t="s">
        <v>573</v>
      </c>
      <c r="D26" s="127"/>
      <c r="E26" s="127"/>
      <c r="F26" s="127"/>
      <c r="G26" s="127"/>
      <c r="H26" s="127"/>
      <c r="I26" s="127"/>
      <c r="J26" s="127"/>
      <c r="K26" s="127"/>
      <c r="L26" s="127"/>
      <c r="M26" s="127"/>
      <c r="N26" s="127"/>
      <c r="O26" s="127"/>
      <c r="P26" s="127"/>
      <c r="Q26" s="127"/>
      <c r="R26" s="127"/>
    </row>
    <row r="27" spans="1:18" ht="19.5">
      <c r="A27" s="146" t="s">
        <v>465</v>
      </c>
      <c r="B27" s="242" t="s">
        <v>666</v>
      </c>
      <c r="C27" s="247" t="s">
        <v>574</v>
      </c>
      <c r="D27" s="127"/>
      <c r="E27" s="127"/>
      <c r="F27" s="127"/>
      <c r="G27" s="127"/>
      <c r="H27" s="127"/>
      <c r="I27" s="127"/>
      <c r="J27" s="127"/>
      <c r="K27" s="127"/>
      <c r="L27" s="127"/>
      <c r="M27" s="127"/>
      <c r="N27" s="127"/>
      <c r="O27" s="127"/>
      <c r="P27" s="127"/>
      <c r="Q27" s="127"/>
      <c r="R27" s="127"/>
    </row>
    <row r="28" spans="1:18">
      <c r="D28" s="127"/>
      <c r="E28" s="127"/>
      <c r="F28" s="127"/>
      <c r="G28" s="127"/>
      <c r="H28" s="127"/>
      <c r="I28" s="127"/>
      <c r="J28" s="127"/>
      <c r="K28" s="127"/>
      <c r="L28" s="127"/>
      <c r="M28" s="127"/>
      <c r="N28" s="127"/>
      <c r="O28" s="127"/>
      <c r="P28" s="127"/>
      <c r="Q28" s="127"/>
      <c r="R28" s="127"/>
    </row>
    <row r="29" spans="1:18">
      <c r="D29" s="127"/>
      <c r="E29" s="127"/>
      <c r="F29" s="127"/>
      <c r="G29" s="127"/>
      <c r="H29" s="127"/>
      <c r="I29" s="127"/>
      <c r="J29" s="127"/>
      <c r="K29" s="127"/>
      <c r="L29" s="127"/>
      <c r="M29" s="127"/>
      <c r="N29" s="127"/>
      <c r="O29" s="127"/>
      <c r="P29" s="127"/>
      <c r="Q29" s="127"/>
      <c r="R29" s="127"/>
    </row>
    <row r="30" spans="1:18">
      <c r="D30" s="127"/>
      <c r="E30" s="127"/>
      <c r="F30" s="127"/>
      <c r="G30" s="127"/>
      <c r="H30" s="127"/>
      <c r="I30" s="127"/>
      <c r="J30" s="127"/>
      <c r="K30" s="127"/>
      <c r="L30" s="127"/>
      <c r="M30" s="127"/>
      <c r="N30" s="127"/>
      <c r="O30" s="127"/>
      <c r="P30" s="127"/>
      <c r="Q30" s="127"/>
      <c r="R30" s="127"/>
    </row>
    <row r="31" spans="1:18">
      <c r="D31" s="127"/>
      <c r="E31" s="127"/>
      <c r="F31" s="127"/>
      <c r="G31" s="127"/>
      <c r="H31" s="127"/>
      <c r="I31" s="127"/>
      <c r="J31" s="127"/>
      <c r="K31" s="127"/>
      <c r="L31" s="127"/>
      <c r="M31" s="127"/>
      <c r="N31" s="127"/>
      <c r="O31" s="127"/>
      <c r="P31" s="127"/>
      <c r="Q31" s="127"/>
      <c r="R31" s="127"/>
    </row>
  </sheetData>
  <customSheetViews>
    <customSheetView guid="{9AF4A83C-CF57-4B40-8A74-6A0EA6C2FE5C}" showGridLines="0" topLeftCell="D1">
      <selection activeCell="K23" sqref="K23"/>
      <pageMargins left="0.7" right="0.7" top="0.75" bottom="0.75" header="0.3" footer="0.3"/>
      <pageSetup paperSize="9" orientation="portrait" r:id="rId1"/>
    </customSheetView>
    <customSheetView guid="{25FAB884-5E17-4008-8139-33D910C7DEFE}">
      <selection activeCell="F20" sqref="F20"/>
      <pageMargins left="0.7" right="0.7" top="0.75" bottom="0.75" header="0.3" footer="0.3"/>
      <pageSetup paperSize="9" orientation="portrait" r:id="rId2"/>
    </customSheetView>
    <customSheetView guid="{57267270-6A97-4850-9DB6-FE6B399379AA}" showGridLines="0">
      <selection activeCell="C27" sqref="C27"/>
      <pageMargins left="0.7" right="0.7" top="0.75" bottom="0.75" header="0.3" footer="0.3"/>
      <pageSetup paperSize="9" orientation="portrait" r:id="rId3"/>
    </customSheetView>
    <customSheetView guid="{899D69CD-4B7E-42BC-9944-5BD922EB798C}">
      <selection activeCell="F20" sqref="F20"/>
      <pageMargins left="0.7" right="0.7" top="0.75" bottom="0.75" header="0.3" footer="0.3"/>
      <pageSetup paperSize="9" orientation="portrait" r:id="rId4"/>
    </customSheetView>
    <customSheetView guid="{687A4863-1825-4D63-B732-E76682E6DE4F}" showGridLines="0">
      <selection activeCell="B11" sqref="B11"/>
      <pageMargins left="0.7" right="0.7" top="0.75" bottom="0.75" header="0.3" footer="0.3"/>
      <pageSetup paperSize="9" orientation="portrait" r:id="rId5"/>
    </customSheetView>
    <customSheetView guid="{8DA78CF1-615A-4626-9893-6751995631A4}" showGridLines="0" topLeftCell="L1">
      <selection activeCell="P17" sqref="P17"/>
      <pageMargins left="0.7" right="0.7" top="0.75" bottom="0.75" header="0.3" footer="0.3"/>
      <pageSetup paperSize="9" orientation="portrait" r:id="rId6"/>
    </customSheetView>
    <customSheetView guid="{12F8D032-8143-430B-8DFF-852E8796C402}" showGridLines="0" topLeftCell="Q1">
      <selection activeCell="S18" sqref="S18"/>
      <pageMargins left="0.7" right="0.7" top="0.75" bottom="0.75" header="0.3" footer="0.3"/>
      <pageSetup paperSize="9" orientation="portrait" r:id="rId7"/>
    </customSheetView>
    <customSheetView guid="{03E45F7C-841D-437F-8D80-EF29F00E2CA3}" showGridLines="0">
      <selection activeCell="J17" sqref="J17"/>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7"/>
  <sheetViews>
    <sheetView showGridLines="0" workbookViewId="0">
      <selection activeCell="C20" sqref="C20"/>
    </sheetView>
  </sheetViews>
  <sheetFormatPr defaultRowHeight="15"/>
  <cols>
    <col min="1" max="1" width="56.140625" style="3" bestFit="1" customWidth="1"/>
    <col min="2" max="2" width="55" style="3" bestFit="1" customWidth="1"/>
    <col min="3" max="6" width="10.85546875" style="3" bestFit="1" customWidth="1"/>
    <col min="7" max="8" width="11" style="3" customWidth="1"/>
    <col min="9" max="11" width="11.42578125" style="3" customWidth="1"/>
    <col min="12" max="16384" width="9.140625" style="3"/>
  </cols>
  <sheetData>
    <row r="2" spans="1:11" s="90" customFormat="1" ht="15.75" thickBot="1">
      <c r="A2" s="44" t="s">
        <v>558</v>
      </c>
      <c r="B2" s="44" t="s">
        <v>559</v>
      </c>
      <c r="C2" s="52" t="s">
        <v>172</v>
      </c>
      <c r="D2" s="52" t="s">
        <v>597</v>
      </c>
      <c r="E2" s="54" t="s">
        <v>598</v>
      </c>
      <c r="F2" s="54" t="s">
        <v>623</v>
      </c>
      <c r="G2" s="54" t="s">
        <v>658</v>
      </c>
      <c r="H2" s="54">
        <v>43921</v>
      </c>
      <c r="I2" s="54">
        <v>44012</v>
      </c>
      <c r="J2" s="205">
        <v>44104</v>
      </c>
      <c r="K2" s="205">
        <v>44196</v>
      </c>
    </row>
    <row r="3" spans="1:11" s="90" customFormat="1">
      <c r="A3" s="220" t="s">
        <v>560</v>
      </c>
      <c r="B3" s="220" t="s">
        <v>499</v>
      </c>
      <c r="C3" s="221"/>
      <c r="D3" s="221"/>
      <c r="E3" s="221"/>
      <c r="F3" s="221"/>
      <c r="G3" s="221"/>
      <c r="H3" s="221"/>
      <c r="I3" s="221"/>
      <c r="J3" s="221"/>
      <c r="K3" s="223"/>
    </row>
    <row r="4" spans="1:11" s="90" customFormat="1">
      <c r="A4" s="222" t="s">
        <v>561</v>
      </c>
      <c r="B4" s="222" t="s">
        <v>178</v>
      </c>
      <c r="C4" s="223">
        <v>127863304</v>
      </c>
      <c r="D4" s="223">
        <v>128673847</v>
      </c>
      <c r="E4" s="223">
        <v>130272454</v>
      </c>
      <c r="F4" s="223">
        <v>132561589</v>
      </c>
      <c r="G4" s="223">
        <v>132377036</v>
      </c>
      <c r="H4" s="223">
        <v>136527701</v>
      </c>
      <c r="I4" s="223">
        <v>130427157</v>
      </c>
      <c r="J4" s="223">
        <v>129855264</v>
      </c>
      <c r="K4" s="223">
        <v>128731412</v>
      </c>
    </row>
    <row r="5" spans="1:11" s="90" customFormat="1">
      <c r="A5" s="224" t="s">
        <v>562</v>
      </c>
      <c r="B5" s="224" t="s">
        <v>575</v>
      </c>
      <c r="C5" s="225">
        <v>-564638</v>
      </c>
      <c r="D5" s="225">
        <v>-557472</v>
      </c>
      <c r="E5" s="225">
        <v>-552330</v>
      </c>
      <c r="F5" s="225">
        <v>-574167</v>
      </c>
      <c r="G5" s="225">
        <v>-571396</v>
      </c>
      <c r="H5" s="225">
        <v>-561675</v>
      </c>
      <c r="I5" s="225">
        <v>-564395</v>
      </c>
      <c r="J5" s="225">
        <v>-559747</v>
      </c>
      <c r="K5" s="225">
        <v>-586945</v>
      </c>
    </row>
    <row r="6" spans="1:11" s="90" customFormat="1">
      <c r="A6" s="226" t="s">
        <v>332</v>
      </c>
      <c r="B6" s="226" t="s">
        <v>326</v>
      </c>
      <c r="C6" s="227"/>
      <c r="D6" s="227"/>
      <c r="E6" s="227"/>
      <c r="F6" s="227"/>
      <c r="G6" s="227"/>
      <c r="H6" s="227"/>
      <c r="I6" s="227"/>
      <c r="J6" s="227"/>
      <c r="K6" s="227"/>
    </row>
    <row r="7" spans="1:11" s="90" customFormat="1">
      <c r="A7" s="222" t="s">
        <v>561</v>
      </c>
      <c r="B7" s="222" t="s">
        <v>178</v>
      </c>
      <c r="C7" s="223">
        <v>5696092</v>
      </c>
      <c r="D7" s="223">
        <v>6093723</v>
      </c>
      <c r="E7" s="223">
        <v>6783875</v>
      </c>
      <c r="F7" s="223">
        <v>6863173</v>
      </c>
      <c r="G7" s="223">
        <v>6546106</v>
      </c>
      <c r="H7" s="223">
        <v>6762337</v>
      </c>
      <c r="I7" s="223">
        <v>7674190</v>
      </c>
      <c r="J7" s="223">
        <v>7784160</v>
      </c>
      <c r="K7" s="223">
        <v>8657703</v>
      </c>
    </row>
    <row r="8" spans="1:11" s="90" customFormat="1">
      <c r="A8" s="224" t="s">
        <v>562</v>
      </c>
      <c r="B8" s="224" t="s">
        <v>575</v>
      </c>
      <c r="C8" s="225">
        <v>-530276</v>
      </c>
      <c r="D8" s="225">
        <v>-552727</v>
      </c>
      <c r="E8" s="225">
        <v>-615669</v>
      </c>
      <c r="F8" s="225">
        <v>-639951</v>
      </c>
      <c r="G8" s="225">
        <v>-582541</v>
      </c>
      <c r="H8" s="225">
        <v>-741693</v>
      </c>
      <c r="I8" s="225">
        <v>-817540</v>
      </c>
      <c r="J8" s="225">
        <v>-819377</v>
      </c>
      <c r="K8" s="225">
        <v>-801265</v>
      </c>
    </row>
    <row r="9" spans="1:11" s="90" customFormat="1">
      <c r="A9" s="226" t="s">
        <v>333</v>
      </c>
      <c r="B9" s="226" t="s">
        <v>327</v>
      </c>
      <c r="C9" s="227"/>
      <c r="D9" s="227"/>
      <c r="E9" s="227"/>
      <c r="F9" s="227"/>
      <c r="G9" s="227"/>
      <c r="H9" s="227"/>
      <c r="I9" s="227"/>
      <c r="J9" s="227"/>
      <c r="K9" s="227"/>
    </row>
    <row r="10" spans="1:11" s="90" customFormat="1">
      <c r="A10" s="222" t="s">
        <v>561</v>
      </c>
      <c r="B10" s="222" t="s">
        <v>178</v>
      </c>
      <c r="C10" s="223">
        <v>5703661</v>
      </c>
      <c r="D10" s="223">
        <v>6091077</v>
      </c>
      <c r="E10" s="223">
        <v>6095285</v>
      </c>
      <c r="F10" s="223">
        <v>6539299</v>
      </c>
      <c r="G10" s="223">
        <v>6834385</v>
      </c>
      <c r="H10" s="223">
        <v>7142136</v>
      </c>
      <c r="I10" s="223">
        <v>7506574</v>
      </c>
      <c r="J10" s="223">
        <v>7629025</v>
      </c>
      <c r="K10" s="223">
        <v>7710686</v>
      </c>
    </row>
    <row r="11" spans="1:11" s="90" customFormat="1">
      <c r="A11" s="224" t="s">
        <v>562</v>
      </c>
      <c r="B11" s="224" t="s">
        <v>575</v>
      </c>
      <c r="C11" s="225">
        <v>-3236293</v>
      </c>
      <c r="D11" s="225">
        <v>-3480014</v>
      </c>
      <c r="E11" s="225">
        <v>-3562717</v>
      </c>
      <c r="F11" s="225">
        <v>-3751732</v>
      </c>
      <c r="G11" s="225">
        <v>-3886229</v>
      </c>
      <c r="H11" s="225">
        <v>-4043474</v>
      </c>
      <c r="I11" s="225">
        <v>-4288048</v>
      </c>
      <c r="J11" s="225">
        <v>-4530127</v>
      </c>
      <c r="K11" s="225">
        <v>-4666098</v>
      </c>
    </row>
    <row r="12" spans="1:11" s="90" customFormat="1">
      <c r="A12" s="226" t="s">
        <v>491</v>
      </c>
      <c r="B12" s="226" t="s">
        <v>491</v>
      </c>
      <c r="C12" s="227"/>
      <c r="D12" s="227"/>
      <c r="E12" s="227"/>
      <c r="F12" s="227"/>
      <c r="G12" s="227"/>
      <c r="H12" s="227"/>
      <c r="I12" s="227"/>
      <c r="J12" s="227"/>
      <c r="K12" s="227"/>
    </row>
    <row r="13" spans="1:11" s="90" customFormat="1">
      <c r="A13" s="222" t="s">
        <v>561</v>
      </c>
      <c r="B13" s="222" t="s">
        <v>178</v>
      </c>
      <c r="C13" s="223">
        <v>764562</v>
      </c>
      <c r="D13" s="223">
        <v>738455</v>
      </c>
      <c r="E13" s="223">
        <v>720352</v>
      </c>
      <c r="F13" s="223">
        <v>768655</v>
      </c>
      <c r="G13" s="223">
        <v>769208</v>
      </c>
      <c r="H13" s="223">
        <v>756701</v>
      </c>
      <c r="I13" s="223">
        <v>723074</v>
      </c>
      <c r="J13" s="223">
        <v>718820</v>
      </c>
      <c r="K13" s="223">
        <v>725705</v>
      </c>
    </row>
    <row r="14" spans="1:11" s="90" customFormat="1" ht="15.75" thickBot="1">
      <c r="A14" s="228" t="s">
        <v>562</v>
      </c>
      <c r="B14" s="228" t="s">
        <v>575</v>
      </c>
      <c r="C14" s="229">
        <v>-53115</v>
      </c>
      <c r="D14" s="229">
        <v>-74297</v>
      </c>
      <c r="E14" s="229">
        <v>-89355</v>
      </c>
      <c r="F14" s="229">
        <v>-151498</v>
      </c>
      <c r="G14" s="229">
        <v>-204198</v>
      </c>
      <c r="H14" s="229">
        <v>-216716</v>
      </c>
      <c r="I14" s="229">
        <v>-224036</v>
      </c>
      <c r="J14" s="229">
        <v>-222906</v>
      </c>
      <c r="K14" s="229">
        <v>-221470</v>
      </c>
    </row>
    <row r="15" spans="1:11" s="90" customFormat="1">
      <c r="A15" s="230" t="s">
        <v>563</v>
      </c>
      <c r="B15" s="230" t="s">
        <v>564</v>
      </c>
      <c r="C15" s="231">
        <v>140027619</v>
      </c>
      <c r="D15" s="231">
        <v>141597102</v>
      </c>
      <c r="E15" s="231">
        <v>143871966</v>
      </c>
      <c r="F15" s="231">
        <f>F13+F10+F7+F4</f>
        <v>146732716</v>
      </c>
      <c r="G15" s="231">
        <f>G13+G10+G7+G4</f>
        <v>146526735</v>
      </c>
      <c r="H15" s="231">
        <v>151188875</v>
      </c>
      <c r="I15" s="231">
        <v>146330995</v>
      </c>
      <c r="J15" s="231">
        <v>145987269</v>
      </c>
      <c r="K15" s="231">
        <f>K4+K7+K10+K13</f>
        <v>145825506</v>
      </c>
    </row>
    <row r="16" spans="1:11" s="90" customFormat="1">
      <c r="A16" s="232" t="s">
        <v>562</v>
      </c>
      <c r="B16" s="233" t="s">
        <v>576</v>
      </c>
      <c r="C16" s="234">
        <v>-4384322</v>
      </c>
      <c r="D16" s="234">
        <v>-4664510</v>
      </c>
      <c r="E16" s="234">
        <v>-4820071</v>
      </c>
      <c r="F16" s="234">
        <f>F14+F11+F8+F5</f>
        <v>-5117348</v>
      </c>
      <c r="G16" s="234">
        <f>G14+G11+G8+G5</f>
        <v>-5244364</v>
      </c>
      <c r="H16" s="234">
        <v>-5563558</v>
      </c>
      <c r="I16" s="234">
        <v>-5894019</v>
      </c>
      <c r="J16" s="234">
        <v>-6132157</v>
      </c>
      <c r="K16" s="234">
        <f>K5+K8+K11+K14</f>
        <v>-6275778</v>
      </c>
    </row>
    <row r="17" spans="1:11" s="90" customFormat="1" ht="18" customHeight="1" thickBot="1">
      <c r="A17" s="235" t="s">
        <v>565</v>
      </c>
      <c r="B17" s="236" t="s">
        <v>566</v>
      </c>
      <c r="C17" s="237">
        <v>135643297</v>
      </c>
      <c r="D17" s="237">
        <v>136932592</v>
      </c>
      <c r="E17" s="237">
        <v>139051895</v>
      </c>
      <c r="F17" s="237">
        <f>SUM(F15:F16)</f>
        <v>141615368</v>
      </c>
      <c r="G17" s="237">
        <f>SUM(G15:G16)</f>
        <v>141282371</v>
      </c>
      <c r="H17" s="237">
        <v>145625317</v>
      </c>
      <c r="I17" s="237">
        <v>140436976</v>
      </c>
      <c r="J17" s="237">
        <v>139855112</v>
      </c>
      <c r="K17" s="237">
        <f>SUM(K15:K16)</f>
        <v>139549728</v>
      </c>
    </row>
  </sheetData>
  <customSheetViews>
    <customSheetView guid="{9AF4A83C-CF57-4B40-8A74-6A0EA6C2FE5C}" showGridLines="0">
      <selection activeCell="B26" sqref="B26"/>
      <pageMargins left="0.7" right="0.7" top="0.75" bottom="0.75" header="0.3" footer="0.3"/>
    </customSheetView>
    <customSheetView guid="{25FAB884-5E17-4008-8139-33D910C7DEFE}" fitToPage="1">
      <selection activeCell="G33" sqref="G33"/>
      <pageMargins left="0.7" right="0.7" top="0.75" bottom="0.75" header="0.3" footer="0.3"/>
      <pageSetup paperSize="9" scale="85" fitToHeight="0" orientation="landscape" r:id="rId1"/>
    </customSheetView>
    <customSheetView guid="{57267270-6A97-4850-9DB6-FE6B399379AA}" showGridLines="0">
      <selection activeCell="B26" sqref="B26"/>
      <pageMargins left="0.7" right="0.7" top="0.75" bottom="0.75" header="0.3" footer="0.3"/>
    </customSheetView>
    <customSheetView guid="{899D69CD-4B7E-42BC-9944-5BD922EB798C}" fitToPage="1">
      <selection activeCell="F16" sqref="F16"/>
      <pageMargins left="0.7" right="0.7" top="0.75" bottom="0.75" header="0.3" footer="0.3"/>
      <pageSetup paperSize="9" scale="85" fitToHeight="0" orientation="landscape" r:id="rId2"/>
    </customSheetView>
    <customSheetView guid="{687A4863-1825-4D63-B732-E76682E6DE4F}" showGridLines="0">
      <selection activeCell="B25" sqref="B25"/>
      <pageMargins left="0.7" right="0.7" top="0.75" bottom="0.75" header="0.3" footer="0.3"/>
    </customSheetView>
    <customSheetView guid="{8DA78CF1-615A-4626-9893-6751995631A4}" showGridLines="0" topLeftCell="C1">
      <selection activeCell="J11" sqref="J11"/>
      <pageMargins left="0.7" right="0.7" top="0.75" bottom="0.75" header="0.3" footer="0.3"/>
    </customSheetView>
    <customSheetView guid="{12F8D032-8143-430B-8DFF-852E8796C402}" showGridLines="0" topLeftCell="D1">
      <selection activeCell="L17" sqref="L17"/>
      <pageMargins left="0.7" right="0.7" top="0.75" bottom="0.75" header="0.3" footer="0.3"/>
    </customSheetView>
    <customSheetView guid="{03E45F7C-841D-437F-8D80-EF29F00E2CA3}" showGridLines="0" topLeftCell="C1">
      <selection activeCell="O8" sqref="O8"/>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showGridLines="0" tabSelected="1" workbookViewId="0">
      <selection activeCell="I20" sqref="I20"/>
    </sheetView>
  </sheetViews>
  <sheetFormatPr defaultColWidth="9.140625" defaultRowHeight="16.5"/>
  <cols>
    <col min="1" max="1" width="1.5703125" style="133" customWidth="1"/>
    <col min="2" max="2" width="4.42578125" style="133" customWidth="1"/>
    <col min="3" max="3" width="39.85546875" style="133" customWidth="1"/>
    <col min="4" max="4" width="38.140625" style="133" customWidth="1"/>
    <col min="5" max="5" width="6.85546875" style="133" bestFit="1" customWidth="1"/>
    <col min="6" max="6" width="6.85546875" style="133" customWidth="1"/>
    <col min="7" max="7" width="16.85546875" style="141" customWidth="1"/>
    <col min="8" max="10" width="16.85546875" style="133" customWidth="1"/>
    <col min="11" max="11" width="16.85546875" style="141" customWidth="1"/>
    <col min="12" max="21" width="16.85546875" style="133" customWidth="1"/>
    <col min="22" max="22" width="13.85546875" style="133" customWidth="1"/>
    <col min="23" max="16384" width="9.140625" style="133"/>
  </cols>
  <sheetData>
    <row r="1" spans="3:28" ht="12" customHeight="1">
      <c r="C1" s="136"/>
      <c r="D1" s="136"/>
      <c r="E1" s="136"/>
      <c r="F1" s="136"/>
      <c r="G1" s="140"/>
      <c r="H1" s="140"/>
      <c r="I1" s="140"/>
      <c r="J1" s="140"/>
      <c r="K1" s="140"/>
      <c r="L1" s="140"/>
      <c r="M1" s="140"/>
      <c r="N1" s="140"/>
      <c r="O1" s="140"/>
      <c r="P1" s="140"/>
      <c r="Q1" s="140"/>
      <c r="R1" s="140"/>
      <c r="S1" s="140"/>
      <c r="T1" s="140"/>
      <c r="U1" s="140"/>
    </row>
    <row r="2" spans="3:28" ht="26.25" customHeight="1">
      <c r="C2" s="131" t="s">
        <v>692</v>
      </c>
      <c r="D2" s="131" t="s">
        <v>476</v>
      </c>
      <c r="E2" s="131"/>
      <c r="F2" s="131"/>
      <c r="G2" s="132"/>
      <c r="H2" s="131"/>
      <c r="I2" s="131"/>
      <c r="J2" s="131"/>
      <c r="K2" s="132"/>
      <c r="L2" s="131"/>
      <c r="M2" s="131"/>
      <c r="N2" s="131"/>
      <c r="O2" s="131"/>
      <c r="P2" s="131"/>
      <c r="Q2" s="131"/>
      <c r="R2" s="131"/>
      <c r="S2" s="131"/>
      <c r="T2" s="131"/>
      <c r="U2" s="131"/>
      <c r="V2" s="131"/>
    </row>
    <row r="3" spans="3:28" ht="15.75" customHeight="1" thickBot="1">
      <c r="C3" s="134" t="s">
        <v>468</v>
      </c>
      <c r="D3" s="134" t="s">
        <v>477</v>
      </c>
      <c r="E3" s="134"/>
      <c r="F3" s="134"/>
      <c r="G3" s="217" t="s">
        <v>498</v>
      </c>
      <c r="H3" s="217" t="s">
        <v>166</v>
      </c>
      <c r="I3" s="217" t="s">
        <v>167</v>
      </c>
      <c r="J3" s="217" t="s">
        <v>487</v>
      </c>
      <c r="K3" s="217" t="s">
        <v>467</v>
      </c>
      <c r="L3" s="217" t="s">
        <v>170</v>
      </c>
      <c r="M3" s="217" t="s">
        <v>171</v>
      </c>
      <c r="N3" s="217" t="s">
        <v>486</v>
      </c>
      <c r="O3" s="217" t="s">
        <v>466</v>
      </c>
      <c r="P3" s="135" t="s">
        <v>595</v>
      </c>
      <c r="Q3" s="135" t="s">
        <v>625</v>
      </c>
      <c r="R3" s="135" t="s">
        <v>659</v>
      </c>
      <c r="S3" s="417">
        <v>43921</v>
      </c>
      <c r="T3" s="417">
        <v>44012</v>
      </c>
      <c r="U3" s="417">
        <v>44104</v>
      </c>
      <c r="V3" s="417">
        <v>44196</v>
      </c>
    </row>
    <row r="4" spans="3:28" ht="12" customHeight="1">
      <c r="C4" s="136" t="s">
        <v>581</v>
      </c>
      <c r="D4" s="136" t="s">
        <v>582</v>
      </c>
      <c r="E4" s="137" t="s">
        <v>492</v>
      </c>
      <c r="F4" s="137" t="s">
        <v>494</v>
      </c>
      <c r="G4" s="144">
        <v>3212</v>
      </c>
      <c r="H4" s="144">
        <v>3253</v>
      </c>
      <c r="I4" s="144">
        <v>3314</v>
      </c>
      <c r="J4" s="144">
        <v>3388</v>
      </c>
      <c r="K4" s="144">
        <v>3452</v>
      </c>
      <c r="L4" s="144">
        <v>3526</v>
      </c>
      <c r="M4" s="144">
        <v>3601</v>
      </c>
      <c r="N4" s="144">
        <v>4019</v>
      </c>
      <c r="O4" s="144">
        <v>4126</v>
      </c>
      <c r="P4" s="144">
        <v>4229</v>
      </c>
      <c r="Q4" s="144">
        <v>4293</v>
      </c>
      <c r="R4" s="144">
        <v>4424</v>
      </c>
      <c r="S4" s="144">
        <v>3988</v>
      </c>
      <c r="T4" s="144">
        <v>4056</v>
      </c>
      <c r="U4" s="144">
        <v>6719</v>
      </c>
      <c r="V4" s="144">
        <v>5448</v>
      </c>
      <c r="W4" s="291"/>
      <c r="X4" s="291"/>
      <c r="Y4" s="291"/>
      <c r="Z4" s="291"/>
      <c r="AA4" s="291"/>
      <c r="AB4" s="291"/>
    </row>
    <row r="5" spans="3:28" ht="12" customHeight="1">
      <c r="C5" s="238" t="s">
        <v>579</v>
      </c>
      <c r="D5" s="136" t="s">
        <v>580</v>
      </c>
      <c r="E5" s="137" t="s">
        <v>493</v>
      </c>
      <c r="F5" s="137" t="s">
        <v>494</v>
      </c>
      <c r="G5" s="144">
        <v>2002</v>
      </c>
      <c r="H5" s="144">
        <v>2007</v>
      </c>
      <c r="I5" s="144">
        <v>2017</v>
      </c>
      <c r="J5" s="144">
        <v>2056</v>
      </c>
      <c r="K5" s="144">
        <v>2111</v>
      </c>
      <c r="L5" s="144">
        <v>2136</v>
      </c>
      <c r="M5" s="144">
        <v>2175</v>
      </c>
      <c r="N5" s="144">
        <v>2345</v>
      </c>
      <c r="O5" s="144">
        <v>2401</v>
      </c>
      <c r="P5" s="144">
        <v>2408</v>
      </c>
      <c r="Q5" s="144">
        <v>2459</v>
      </c>
      <c r="R5" s="144">
        <v>2510</v>
      </c>
      <c r="S5" s="144">
        <v>2607</v>
      </c>
      <c r="T5" s="144">
        <v>2635</v>
      </c>
      <c r="U5" s="144">
        <v>2880</v>
      </c>
      <c r="V5" s="144">
        <v>2934</v>
      </c>
      <c r="W5" s="291"/>
      <c r="X5" s="291"/>
      <c r="Y5" s="291"/>
      <c r="Z5" s="291"/>
      <c r="AA5" s="291"/>
      <c r="AB5" s="291"/>
    </row>
    <row r="6" spans="3:28" ht="12" customHeight="1">
      <c r="C6" s="136" t="s">
        <v>585</v>
      </c>
      <c r="D6" s="136" t="s">
        <v>586</v>
      </c>
      <c r="E6" s="137" t="s">
        <v>493</v>
      </c>
      <c r="F6" s="137" t="s">
        <v>494</v>
      </c>
      <c r="G6" s="144">
        <v>909</v>
      </c>
      <c r="H6" s="144">
        <v>963</v>
      </c>
      <c r="I6" s="144">
        <v>1015</v>
      </c>
      <c r="J6" s="144">
        <v>1094</v>
      </c>
      <c r="K6" s="144">
        <v>1139</v>
      </c>
      <c r="L6" s="144">
        <v>1183</v>
      </c>
      <c r="M6" s="144">
        <v>1244</v>
      </c>
      <c r="N6" s="144">
        <v>1337</v>
      </c>
      <c r="O6" s="144">
        <v>1400</v>
      </c>
      <c r="P6" s="144">
        <v>1461</v>
      </c>
      <c r="Q6" s="144">
        <v>1527</v>
      </c>
      <c r="R6" s="144">
        <v>1577</v>
      </c>
      <c r="S6" s="144">
        <v>1647</v>
      </c>
      <c r="T6" s="144">
        <v>1703</v>
      </c>
      <c r="U6" s="144">
        <v>1895</v>
      </c>
      <c r="V6" s="144">
        <v>1967</v>
      </c>
      <c r="W6" s="291"/>
      <c r="X6" s="291"/>
      <c r="Y6" s="291"/>
      <c r="Z6" s="291"/>
      <c r="AA6" s="291"/>
      <c r="AB6" s="291"/>
    </row>
    <row r="7" spans="3:28" ht="10.5" customHeight="1">
      <c r="C7" s="206" t="s">
        <v>469</v>
      </c>
      <c r="D7" s="206" t="s">
        <v>478</v>
      </c>
      <c r="E7" s="207" t="s">
        <v>493</v>
      </c>
      <c r="F7" s="207" t="s">
        <v>494</v>
      </c>
      <c r="G7" s="214">
        <v>3470</v>
      </c>
      <c r="H7" s="214">
        <v>3471</v>
      </c>
      <c r="I7" s="214">
        <v>3538</v>
      </c>
      <c r="J7" s="214">
        <v>3624</v>
      </c>
      <c r="K7" s="214">
        <v>3630</v>
      </c>
      <c r="L7" s="214">
        <v>3694</v>
      </c>
      <c r="M7" s="214">
        <v>3761</v>
      </c>
      <c r="N7" s="214">
        <v>3981</v>
      </c>
      <c r="O7" s="214">
        <v>4082</v>
      </c>
      <c r="P7" s="285">
        <v>4054</v>
      </c>
      <c r="Q7" s="285">
        <v>4136</v>
      </c>
      <c r="R7" s="285">
        <v>4163</v>
      </c>
      <c r="S7" s="285">
        <v>4214</v>
      </c>
      <c r="T7" s="285">
        <v>4231</v>
      </c>
      <c r="U7" s="285">
        <v>4248</v>
      </c>
      <c r="V7" s="285">
        <v>4268</v>
      </c>
      <c r="W7" s="291"/>
      <c r="X7" s="291"/>
      <c r="Y7" s="291"/>
      <c r="Z7" s="291"/>
      <c r="AA7" s="291"/>
      <c r="AB7" s="291"/>
    </row>
    <row r="8" spans="3:28" ht="10.5" customHeight="1">
      <c r="C8" s="138" t="s">
        <v>470</v>
      </c>
      <c r="D8" s="138" t="s">
        <v>479</v>
      </c>
      <c r="E8" s="139" t="s">
        <v>492</v>
      </c>
      <c r="F8" s="139" t="s">
        <v>494</v>
      </c>
      <c r="G8" s="147">
        <v>1225</v>
      </c>
      <c r="H8" s="147">
        <v>1233</v>
      </c>
      <c r="I8" s="147">
        <v>1257</v>
      </c>
      <c r="J8" s="147">
        <v>1271</v>
      </c>
      <c r="K8" s="147">
        <v>1272</v>
      </c>
      <c r="L8" s="147">
        <v>1273</v>
      </c>
      <c r="M8" s="147">
        <v>1279</v>
      </c>
      <c r="N8" s="147">
        <v>1325</v>
      </c>
      <c r="O8" s="147">
        <v>1331</v>
      </c>
      <c r="P8" s="215">
        <v>1302</v>
      </c>
      <c r="Q8" s="215">
        <v>1289</v>
      </c>
      <c r="R8" s="215">
        <v>1270</v>
      </c>
      <c r="S8" s="215">
        <v>1243</v>
      </c>
      <c r="T8" s="215">
        <v>1237</v>
      </c>
      <c r="U8" s="215">
        <v>1230</v>
      </c>
      <c r="V8" s="215">
        <v>1189</v>
      </c>
      <c r="W8" s="291"/>
      <c r="X8" s="291"/>
      <c r="Y8" s="291"/>
      <c r="Z8" s="291"/>
      <c r="AA8" s="291"/>
      <c r="AB8" s="291"/>
    </row>
    <row r="9" spans="3:28" ht="12" customHeight="1">
      <c r="C9" s="136" t="s">
        <v>471</v>
      </c>
      <c r="D9" s="136" t="s">
        <v>480</v>
      </c>
      <c r="E9" s="137" t="s">
        <v>492</v>
      </c>
      <c r="F9" s="137" t="s">
        <v>494</v>
      </c>
      <c r="G9" s="144">
        <v>6387</v>
      </c>
      <c r="H9" s="144">
        <v>6402</v>
      </c>
      <c r="I9" s="144">
        <v>6353</v>
      </c>
      <c r="J9" s="144">
        <v>6454</v>
      </c>
      <c r="K9" s="144">
        <v>6487</v>
      </c>
      <c r="L9" s="144">
        <v>6532</v>
      </c>
      <c r="M9" s="144">
        <v>6539</v>
      </c>
      <c r="N9" s="144">
        <v>6956</v>
      </c>
      <c r="O9" s="144">
        <v>6995</v>
      </c>
      <c r="P9" s="144">
        <v>7049</v>
      </c>
      <c r="Q9" s="144">
        <v>7151</v>
      </c>
      <c r="R9" s="144">
        <v>7247</v>
      </c>
      <c r="S9" s="144">
        <v>7215</v>
      </c>
      <c r="T9" s="144">
        <v>7164</v>
      </c>
      <c r="U9" s="144">
        <v>7185</v>
      </c>
      <c r="V9" s="144">
        <v>7083</v>
      </c>
      <c r="W9" s="291"/>
      <c r="X9" s="291"/>
      <c r="Y9" s="291"/>
      <c r="Z9" s="291"/>
      <c r="AA9" s="291"/>
      <c r="AB9" s="291"/>
    </row>
    <row r="10" spans="3:28" ht="12" customHeight="1">
      <c r="C10" s="208" t="s">
        <v>495</v>
      </c>
      <c r="D10" s="208" t="s">
        <v>496</v>
      </c>
      <c r="E10" s="209" t="s">
        <v>492</v>
      </c>
      <c r="F10" s="209" t="s">
        <v>494</v>
      </c>
      <c r="G10" s="215">
        <v>3935</v>
      </c>
      <c r="H10" s="215">
        <v>3977</v>
      </c>
      <c r="I10" s="215">
        <v>3916</v>
      </c>
      <c r="J10" s="215">
        <v>3954</v>
      </c>
      <c r="K10" s="215">
        <v>3993</v>
      </c>
      <c r="L10" s="215">
        <v>4050</v>
      </c>
      <c r="M10" s="215">
        <v>4103</v>
      </c>
      <c r="N10" s="215">
        <v>4459</v>
      </c>
      <c r="O10" s="215">
        <v>4490</v>
      </c>
      <c r="P10" s="215">
        <v>4535</v>
      </c>
      <c r="Q10" s="215">
        <v>4598</v>
      </c>
      <c r="R10" s="215">
        <v>4643</v>
      </c>
      <c r="S10" s="215">
        <v>4720</v>
      </c>
      <c r="T10" s="215">
        <v>4765</v>
      </c>
      <c r="U10" s="215">
        <v>4844</v>
      </c>
      <c r="V10" s="215">
        <v>4850</v>
      </c>
      <c r="W10" s="291"/>
      <c r="X10" s="291"/>
      <c r="Y10" s="291"/>
      <c r="Z10" s="291"/>
      <c r="AA10" s="291"/>
      <c r="AB10" s="291"/>
    </row>
    <row r="11" spans="3:28" ht="12" customHeight="1">
      <c r="C11" s="136" t="s">
        <v>472</v>
      </c>
      <c r="D11" s="136" t="s">
        <v>481</v>
      </c>
      <c r="E11" s="137" t="s">
        <v>473</v>
      </c>
      <c r="F11" s="137" t="s">
        <v>482</v>
      </c>
      <c r="G11" s="144">
        <v>792</v>
      </c>
      <c r="H11" s="144">
        <v>759</v>
      </c>
      <c r="I11" s="144">
        <v>752</v>
      </c>
      <c r="J11" s="144">
        <v>735</v>
      </c>
      <c r="K11" s="144">
        <v>720</v>
      </c>
      <c r="L11" s="144">
        <v>693</v>
      </c>
      <c r="M11" s="144">
        <v>673</v>
      </c>
      <c r="N11" s="144">
        <v>764</v>
      </c>
      <c r="O11" s="144">
        <v>723</v>
      </c>
      <c r="P11" s="144">
        <v>682</v>
      </c>
      <c r="Q11" s="144">
        <v>675</v>
      </c>
      <c r="R11" s="144">
        <v>655</v>
      </c>
      <c r="S11" s="144">
        <v>629</v>
      </c>
      <c r="T11" s="144">
        <v>584</v>
      </c>
      <c r="U11" s="144">
        <v>566</v>
      </c>
      <c r="V11" s="144">
        <v>550</v>
      </c>
      <c r="W11" s="291"/>
      <c r="X11" s="291"/>
      <c r="Y11" s="291"/>
      <c r="Z11" s="291"/>
      <c r="AA11" s="291"/>
      <c r="AB11" s="291"/>
    </row>
    <row r="12" spans="3:28" ht="12" customHeight="1">
      <c r="C12" s="136" t="s">
        <v>474</v>
      </c>
      <c r="D12" s="136" t="s">
        <v>483</v>
      </c>
      <c r="E12" s="137" t="s">
        <v>473</v>
      </c>
      <c r="F12" s="137" t="s">
        <v>482</v>
      </c>
      <c r="G12" s="144">
        <v>260</v>
      </c>
      <c r="H12" s="144">
        <v>265</v>
      </c>
      <c r="I12" s="144">
        <v>262</v>
      </c>
      <c r="J12" s="144">
        <v>262</v>
      </c>
      <c r="K12" s="144">
        <v>276</v>
      </c>
      <c r="L12" s="144">
        <v>281</v>
      </c>
      <c r="M12" s="144">
        <v>289</v>
      </c>
      <c r="N12" s="144">
        <v>293</v>
      </c>
      <c r="O12" s="144">
        <v>297</v>
      </c>
      <c r="P12" s="144">
        <v>306</v>
      </c>
      <c r="Q12" s="144">
        <v>310</v>
      </c>
      <c r="R12" s="144">
        <v>317</v>
      </c>
      <c r="S12" s="144">
        <v>327</v>
      </c>
      <c r="T12" s="144">
        <v>369</v>
      </c>
      <c r="U12" s="144">
        <v>376</v>
      </c>
      <c r="V12" s="144">
        <v>380</v>
      </c>
      <c r="W12" s="291"/>
      <c r="X12" s="291"/>
      <c r="Y12" s="291"/>
      <c r="Z12" s="291"/>
      <c r="AA12" s="291"/>
      <c r="AB12" s="291"/>
    </row>
    <row r="13" spans="3:28" ht="12" customHeight="1">
      <c r="C13" s="136" t="s">
        <v>676</v>
      </c>
      <c r="D13" s="136" t="s">
        <v>677</v>
      </c>
      <c r="E13" s="137" t="s">
        <v>473</v>
      </c>
      <c r="F13" s="137" t="s">
        <v>482</v>
      </c>
      <c r="G13" s="456"/>
      <c r="H13" s="456"/>
      <c r="I13" s="456"/>
      <c r="J13" s="456"/>
      <c r="K13" s="456"/>
      <c r="L13" s="456"/>
      <c r="M13" s="456"/>
      <c r="N13" s="456"/>
      <c r="O13" s="456"/>
      <c r="P13" s="456"/>
      <c r="Q13" s="456"/>
      <c r="R13" s="144">
        <v>10</v>
      </c>
      <c r="S13" s="144">
        <v>11</v>
      </c>
      <c r="T13" s="144">
        <v>11</v>
      </c>
      <c r="U13" s="144">
        <v>12</v>
      </c>
      <c r="V13" s="144">
        <v>12</v>
      </c>
      <c r="W13" s="291"/>
      <c r="X13" s="291"/>
      <c r="Y13" s="291"/>
      <c r="Z13" s="291"/>
      <c r="AA13" s="291"/>
      <c r="AB13" s="291"/>
    </row>
    <row r="14" spans="3:28" ht="12" customHeight="1">
      <c r="C14" s="208" t="s">
        <v>488</v>
      </c>
      <c r="D14" s="208" t="s">
        <v>497</v>
      </c>
      <c r="E14" s="209" t="s">
        <v>489</v>
      </c>
      <c r="F14" s="209" t="s">
        <v>490</v>
      </c>
      <c r="G14" s="215">
        <v>1753</v>
      </c>
      <c r="H14" s="215">
        <v>1741</v>
      </c>
      <c r="I14" s="215">
        <v>1726</v>
      </c>
      <c r="J14" s="215">
        <v>1732</v>
      </c>
      <c r="K14" s="215">
        <v>1744</v>
      </c>
      <c r="L14" s="215">
        <v>1739</v>
      </c>
      <c r="M14" s="215">
        <v>1725</v>
      </c>
      <c r="N14" s="215">
        <v>1762</v>
      </c>
      <c r="O14" s="215">
        <v>1746</v>
      </c>
      <c r="P14" s="215">
        <v>1726</v>
      </c>
      <c r="Q14" s="215">
        <v>1716</v>
      </c>
      <c r="R14" s="215">
        <v>1700</v>
      </c>
      <c r="S14" s="215">
        <v>1697</v>
      </c>
      <c r="T14" s="215">
        <v>1682</v>
      </c>
      <c r="U14" s="215">
        <v>1674</v>
      </c>
      <c r="V14" s="215">
        <v>1661</v>
      </c>
      <c r="W14" s="291"/>
      <c r="X14" s="291"/>
      <c r="Y14" s="291"/>
      <c r="Z14" s="291"/>
      <c r="AA14" s="291"/>
      <c r="AB14" s="291"/>
    </row>
    <row r="15" spans="3:28" ht="12" customHeight="1">
      <c r="C15" s="210" t="s">
        <v>696</v>
      </c>
      <c r="D15" s="211" t="s">
        <v>484</v>
      </c>
      <c r="E15" s="212" t="s">
        <v>475</v>
      </c>
      <c r="F15" s="213" t="s">
        <v>485</v>
      </c>
      <c r="G15" s="216">
        <v>14699</v>
      </c>
      <c r="H15" s="216">
        <v>14558</v>
      </c>
      <c r="I15" s="216">
        <v>14473</v>
      </c>
      <c r="J15" s="216">
        <v>14383</v>
      </c>
      <c r="K15" s="216">
        <v>14330</v>
      </c>
      <c r="L15" s="216">
        <v>14286</v>
      </c>
      <c r="M15" s="216">
        <v>14030</v>
      </c>
      <c r="N15" s="216">
        <v>15347</v>
      </c>
      <c r="O15" s="216">
        <v>14642</v>
      </c>
      <c r="P15" s="215">
        <v>14058</v>
      </c>
      <c r="Q15" s="215">
        <v>13630</v>
      </c>
      <c r="R15" s="215">
        <v>13579</v>
      </c>
      <c r="S15" s="215">
        <v>13318</v>
      </c>
      <c r="T15" s="215">
        <v>13135</v>
      </c>
      <c r="U15" s="215">
        <v>12788</v>
      </c>
      <c r="V15" s="215">
        <v>12616</v>
      </c>
      <c r="W15" s="291"/>
      <c r="X15" s="291"/>
      <c r="Y15" s="291"/>
      <c r="Z15" s="291"/>
      <c r="AA15" s="291"/>
      <c r="AB15" s="291"/>
    </row>
    <row r="16" spans="3:28" ht="15.6" customHeight="1" thickBot="1">
      <c r="C16" s="134" t="s">
        <v>554</v>
      </c>
      <c r="D16" s="134" t="s">
        <v>555</v>
      </c>
      <c r="E16" s="134"/>
      <c r="F16" s="134"/>
      <c r="G16" s="217" t="s">
        <v>498</v>
      </c>
      <c r="H16" s="217" t="s">
        <v>166</v>
      </c>
      <c r="I16" s="217" t="s">
        <v>167</v>
      </c>
      <c r="J16" s="217" t="s">
        <v>487</v>
      </c>
      <c r="K16" s="217" t="s">
        <v>467</v>
      </c>
      <c r="L16" s="217" t="s">
        <v>170</v>
      </c>
      <c r="M16" s="217" t="s">
        <v>171</v>
      </c>
      <c r="N16" s="217" t="s">
        <v>486</v>
      </c>
      <c r="O16" s="217" t="s">
        <v>466</v>
      </c>
      <c r="P16" s="217" t="s">
        <v>595</v>
      </c>
      <c r="Q16" s="217" t="s">
        <v>625</v>
      </c>
      <c r="R16" s="217" t="s">
        <v>625</v>
      </c>
      <c r="S16" s="418">
        <f>S3</f>
        <v>43921</v>
      </c>
      <c r="T16" s="418">
        <v>44012</v>
      </c>
      <c r="U16" s="418">
        <v>44012</v>
      </c>
      <c r="V16" s="418">
        <v>44196</v>
      </c>
      <c r="W16" s="291"/>
      <c r="X16" s="291"/>
      <c r="Y16" s="291"/>
      <c r="Z16" s="291"/>
      <c r="AA16" s="291"/>
      <c r="AB16" s="291"/>
    </row>
    <row r="17" spans="1:28" ht="14.45" customHeight="1">
      <c r="C17" s="143" t="s">
        <v>697</v>
      </c>
      <c r="D17" s="143" t="s">
        <v>678</v>
      </c>
      <c r="E17" s="139" t="s">
        <v>556</v>
      </c>
      <c r="F17" s="139" t="s">
        <v>557</v>
      </c>
      <c r="G17" s="147">
        <v>14019968</v>
      </c>
      <c r="H17" s="147">
        <v>14869743</v>
      </c>
      <c r="I17" s="147">
        <v>15566830</v>
      </c>
      <c r="J17" s="147">
        <v>15996843</v>
      </c>
      <c r="K17" s="147">
        <v>16431222</v>
      </c>
      <c r="L17" s="147">
        <v>16329736</v>
      </c>
      <c r="M17" s="147">
        <v>16199060</v>
      </c>
      <c r="N17" s="147">
        <v>15057490</v>
      </c>
      <c r="O17" s="147">
        <v>15380567</v>
      </c>
      <c r="P17" s="147">
        <v>15840643</v>
      </c>
      <c r="Q17" s="147">
        <v>16319225</v>
      </c>
      <c r="R17" s="147">
        <v>16919956</v>
      </c>
      <c r="S17" s="147">
        <v>12020262</v>
      </c>
      <c r="T17" s="147">
        <v>13064578</v>
      </c>
      <c r="U17" s="147">
        <v>14535650</v>
      </c>
      <c r="V17" s="147">
        <v>16168685</v>
      </c>
      <c r="W17" s="291"/>
      <c r="X17" s="291"/>
      <c r="Y17" s="291"/>
      <c r="Z17" s="291"/>
      <c r="AA17" s="291"/>
      <c r="AB17" s="291"/>
    </row>
    <row r="18" spans="1:28" ht="12" customHeight="1">
      <c r="C18" s="142"/>
      <c r="D18" s="142"/>
      <c r="E18" s="142"/>
      <c r="F18" s="142"/>
      <c r="G18" s="219"/>
      <c r="H18" s="219"/>
      <c r="I18" s="219"/>
      <c r="J18" s="219"/>
      <c r="K18" s="219"/>
      <c r="L18" s="219"/>
      <c r="M18" s="219"/>
      <c r="N18" s="219"/>
      <c r="O18" s="219"/>
      <c r="P18" s="219"/>
      <c r="Q18" s="219"/>
      <c r="R18" s="219"/>
      <c r="S18" s="219"/>
      <c r="T18" s="219"/>
      <c r="U18" s="219"/>
    </row>
    <row r="19" spans="1:28" ht="54" customHeight="1">
      <c r="A19" s="239"/>
      <c r="B19" s="240" t="s">
        <v>578</v>
      </c>
      <c r="C19" s="241" t="s">
        <v>698</v>
      </c>
      <c r="D19" s="241" t="s">
        <v>699</v>
      </c>
      <c r="G19" s="218"/>
      <c r="H19" s="218"/>
      <c r="I19" s="218"/>
      <c r="J19" s="218"/>
      <c r="K19" s="218"/>
      <c r="L19" s="218"/>
      <c r="M19" s="218"/>
      <c r="N19" s="218"/>
      <c r="O19" s="218"/>
    </row>
    <row r="20" spans="1:28" ht="60" customHeight="1">
      <c r="A20" s="239"/>
      <c r="B20" s="240" t="s">
        <v>577</v>
      </c>
      <c r="C20" s="241" t="s">
        <v>700</v>
      </c>
      <c r="D20" s="241" t="s">
        <v>689</v>
      </c>
      <c r="G20" s="218"/>
      <c r="H20" s="218"/>
      <c r="I20" s="218"/>
      <c r="J20" s="218"/>
      <c r="K20" s="218"/>
      <c r="L20" s="218"/>
      <c r="M20" s="218"/>
      <c r="N20" s="218"/>
      <c r="O20" s="218"/>
    </row>
    <row r="21" spans="1:28" ht="21.6" customHeight="1">
      <c r="B21" s="240" t="s">
        <v>453</v>
      </c>
      <c r="C21" s="241" t="s">
        <v>701</v>
      </c>
      <c r="D21" s="241" t="s">
        <v>690</v>
      </c>
      <c r="G21" s="218"/>
      <c r="H21" s="218"/>
      <c r="I21" s="218"/>
      <c r="J21" s="218"/>
      <c r="K21" s="218"/>
      <c r="L21" s="218"/>
      <c r="M21" s="218"/>
      <c r="N21" s="218"/>
      <c r="O21" s="218"/>
    </row>
    <row r="22" spans="1:28" ht="21" customHeight="1">
      <c r="B22" s="240" t="s">
        <v>454</v>
      </c>
      <c r="C22" s="241" t="s">
        <v>702</v>
      </c>
      <c r="D22" s="241" t="s">
        <v>703</v>
      </c>
      <c r="H22" s="145"/>
      <c r="K22" s="145"/>
      <c r="L22" s="145"/>
      <c r="N22" s="145"/>
      <c r="O22" s="145"/>
      <c r="P22" s="145"/>
      <c r="Q22" s="145"/>
      <c r="R22" s="145"/>
      <c r="S22" s="145"/>
      <c r="T22" s="145"/>
      <c r="U22" s="145"/>
    </row>
    <row r="23" spans="1:28" ht="12" customHeight="1">
      <c r="B23" s="240" t="s">
        <v>455</v>
      </c>
      <c r="C23" s="241" t="s">
        <v>583</v>
      </c>
      <c r="D23" s="241" t="s">
        <v>584</v>
      </c>
      <c r="E23" s="137"/>
      <c r="F23" s="137"/>
      <c r="G23" s="144"/>
      <c r="H23" s="144"/>
      <c r="I23" s="144"/>
      <c r="J23" s="144"/>
      <c r="K23" s="144"/>
      <c r="L23" s="144"/>
      <c r="M23" s="144"/>
      <c r="N23" s="144"/>
      <c r="O23" s="144"/>
      <c r="P23" s="144"/>
      <c r="Q23" s="144"/>
      <c r="R23" s="144"/>
      <c r="S23" s="144"/>
      <c r="T23" s="144"/>
      <c r="U23" s="144"/>
    </row>
  </sheetData>
  <customSheetViews>
    <customSheetView guid="{9AF4A83C-CF57-4B40-8A74-6A0EA6C2FE5C}" showGridLines="0" fitToPage="1" topLeftCell="D1">
      <selection activeCell="D32" sqref="D32"/>
      <pageMargins left="0.7" right="0.7" top="0.75" bottom="0.75" header="0.3" footer="0.3"/>
      <pageSetup paperSize="9" scale="37" fitToHeight="0" orientation="landscape" r:id="rId1"/>
    </customSheetView>
    <customSheetView guid="{25FAB884-5E17-4008-8139-33D910C7DEFE}" fitToPage="1">
      <selection activeCell="P14" sqref="P14"/>
      <pageMargins left="0.7" right="0.7" top="0.75" bottom="0.75" header="0.3" footer="0.3"/>
      <pageSetup paperSize="9" scale="37" fitToHeight="0" orientation="landscape" r:id="rId2"/>
    </customSheetView>
    <customSheetView guid="{57267270-6A97-4850-9DB6-FE6B399379AA}" showGridLines="0" fitToPage="1" topLeftCell="B1">
      <selection activeCell="C32" sqref="C32"/>
      <pageMargins left="0.7" right="0.7" top="0.75" bottom="0.75" header="0.3" footer="0.3"/>
      <pageSetup paperSize="9" scale="37" fitToHeight="0" orientation="landscape" r:id="rId3"/>
    </customSheetView>
    <customSheetView guid="{899D69CD-4B7E-42BC-9944-5BD922EB798C}" fitToPage="1">
      <selection activeCell="P14" sqref="P14"/>
      <pageMargins left="0.7" right="0.7" top="0.75" bottom="0.75" header="0.3" footer="0.3"/>
      <pageSetup paperSize="9" scale="37" fitToHeight="0" orientation="landscape" r:id="rId4"/>
    </customSheetView>
    <customSheetView guid="{687A4863-1825-4D63-B732-E76682E6DE4F}" showGridLines="0" fitToPage="1" topLeftCell="C1">
      <selection activeCell="H28" sqref="H28"/>
      <pageMargins left="0.7" right="0.7" top="0.75" bottom="0.75" header="0.3" footer="0.3"/>
      <pageSetup paperSize="9" scale="37" fitToHeight="0" orientation="landscape" r:id="rId5"/>
    </customSheetView>
    <customSheetView guid="{8DA78CF1-615A-4626-9893-6751995631A4}" showGridLines="0" fitToPage="1" topLeftCell="N1">
      <selection activeCell="S13" sqref="S13"/>
      <pageMargins left="0.7" right="0.7" top="0.75" bottom="0.75" header="0.3" footer="0.3"/>
      <pageSetup paperSize="9" scale="37" fitToHeight="0" orientation="landscape" r:id="rId6"/>
    </customSheetView>
    <customSheetView guid="{12F8D032-8143-430B-8DFF-852E8796C402}" showGridLines="0" fitToPage="1" topLeftCell="S1">
      <selection activeCell="Z12" sqref="Z12"/>
      <pageMargins left="0.7" right="0.7" top="0.75" bottom="0.75" header="0.3" footer="0.3"/>
      <pageSetup paperSize="9" scale="37" fitToHeight="0" orientation="landscape" r:id="rId7"/>
    </customSheetView>
    <customSheetView guid="{03E45F7C-841D-437F-8D80-EF29F00E2CA3}" showGridLines="0" fitToPage="1" topLeftCell="N1">
      <selection activeCell="S13" sqref="S13"/>
      <pageMargins left="0.7" right="0.7" top="0.75" bottom="0.75" header="0.3" footer="0.3"/>
      <pageSetup paperSize="9" scale="37" fitToHeight="0" orientation="landscape" r:id="rId8"/>
    </customSheetView>
  </customSheetViews>
  <pageMargins left="0.7" right="0.7" top="0.75" bottom="0.75" header="0.3" footer="0.3"/>
  <pageSetup paperSize="9" scale="37" fitToHeight="0" orientation="landscape"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83"/>
  <sheetViews>
    <sheetView topLeftCell="K1" zoomScaleNormal="100" zoomScaleSheetLayoutView="90" workbookViewId="0">
      <selection activeCell="N82" sqref="N82"/>
    </sheetView>
  </sheetViews>
  <sheetFormatPr defaultColWidth="9.85546875" defaultRowHeight="14.25"/>
  <cols>
    <col min="1" max="1" width="5.140625" style="6" customWidth="1"/>
    <col min="2" max="2" width="55.42578125" style="6" customWidth="1"/>
    <col min="3" max="3" width="52.42578125" style="6" customWidth="1"/>
    <col min="4" max="20" width="13.42578125" style="6" customWidth="1"/>
    <col min="21" max="21" width="10.42578125" style="6" bestFit="1" customWidth="1"/>
    <col min="22" max="16384" width="9.85546875" style="6"/>
  </cols>
  <sheetData>
    <row r="1" spans="2:20" s="21" customFormat="1" ht="32.25" customHeight="1" thickBot="1">
      <c r="B1" s="4" t="s">
        <v>337</v>
      </c>
      <c r="C1" s="4" t="s">
        <v>316</v>
      </c>
      <c r="D1" s="255" t="s">
        <v>165</v>
      </c>
      <c r="E1" s="255" t="s">
        <v>166</v>
      </c>
      <c r="F1" s="255" t="s">
        <v>167</v>
      </c>
      <c r="G1" s="255" t="s">
        <v>168</v>
      </c>
      <c r="H1" s="323">
        <v>43101</v>
      </c>
      <c r="I1" s="255" t="s">
        <v>169</v>
      </c>
      <c r="J1" s="255" t="s">
        <v>170</v>
      </c>
      <c r="K1" s="255" t="s">
        <v>171</v>
      </c>
      <c r="L1" s="256">
        <v>43465</v>
      </c>
      <c r="M1" s="278">
        <v>43555</v>
      </c>
      <c r="N1" s="256">
        <v>43646</v>
      </c>
      <c r="O1" s="256">
        <v>43738</v>
      </c>
      <c r="P1" s="256">
        <v>43830</v>
      </c>
      <c r="Q1" s="323">
        <v>43921</v>
      </c>
      <c r="R1" s="323">
        <v>44012</v>
      </c>
      <c r="S1" s="323">
        <v>44104</v>
      </c>
      <c r="T1" s="323">
        <v>44196</v>
      </c>
    </row>
    <row r="2" spans="2:20" ht="15" customHeight="1">
      <c r="B2" s="22" t="s">
        <v>61</v>
      </c>
      <c r="C2" s="22" t="s">
        <v>16</v>
      </c>
    </row>
    <row r="3" spans="2:20" ht="15" customHeight="1">
      <c r="B3" s="8" t="s">
        <v>108</v>
      </c>
      <c r="C3" s="8" t="s">
        <v>47</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c r="S3" s="9">
        <v>2907749</v>
      </c>
      <c r="T3" s="9">
        <v>5489303</v>
      </c>
    </row>
    <row r="4" spans="2:20" ht="15" customHeight="1">
      <c r="B4" s="8" t="s">
        <v>62</v>
      </c>
      <c r="C4" s="8" t="s">
        <v>17</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c r="S4" s="9">
        <v>2971312</v>
      </c>
      <c r="T4" s="9">
        <v>2926522</v>
      </c>
    </row>
    <row r="5" spans="2:20" ht="26.1" customHeight="1">
      <c r="B5" s="8" t="s">
        <v>63</v>
      </c>
      <c r="C5" s="8" t="s">
        <v>18</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c r="S5" s="9">
        <v>4730315</v>
      </c>
      <c r="T5" s="9">
        <v>3190423</v>
      </c>
    </row>
    <row r="6" spans="2:20" ht="15" customHeight="1">
      <c r="B6" s="8" t="s">
        <v>129</v>
      </c>
      <c r="C6" s="8" t="s">
        <v>335</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c r="S6" s="9">
        <v>142051438</v>
      </c>
      <c r="T6" s="9">
        <f>T7+T8+T9</f>
        <v>141998745</v>
      </c>
    </row>
    <row r="7" spans="2:20" ht="15" customHeight="1">
      <c r="B7" s="8" t="s">
        <v>125</v>
      </c>
      <c r="C7" s="8" t="s">
        <v>127</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c r="S7" s="9">
        <v>139855112</v>
      </c>
      <c r="T7" s="9">
        <v>139549728</v>
      </c>
    </row>
    <row r="8" spans="2:20" ht="15" customHeight="1">
      <c r="B8" s="8" t="s">
        <v>147</v>
      </c>
      <c r="C8" s="8" t="s">
        <v>148</v>
      </c>
      <c r="D8" s="9">
        <v>0</v>
      </c>
      <c r="E8" s="9">
        <v>0</v>
      </c>
      <c r="F8" s="9">
        <v>0</v>
      </c>
      <c r="G8" s="9">
        <v>0</v>
      </c>
      <c r="H8" s="9">
        <v>0</v>
      </c>
      <c r="I8" s="9">
        <v>0</v>
      </c>
      <c r="J8" s="9">
        <v>0</v>
      </c>
      <c r="K8" s="9"/>
      <c r="L8" s="9">
        <v>366751</v>
      </c>
      <c r="M8" s="9">
        <v>392279</v>
      </c>
      <c r="N8" s="9">
        <v>419535</v>
      </c>
      <c r="O8" s="9">
        <v>984048</v>
      </c>
      <c r="P8" s="9">
        <v>923811</v>
      </c>
      <c r="Q8" s="9">
        <v>946418</v>
      </c>
      <c r="R8" s="9">
        <v>1135482</v>
      </c>
      <c r="S8" s="9">
        <v>1140320</v>
      </c>
      <c r="T8" s="9">
        <v>1556791</v>
      </c>
    </row>
    <row r="9" spans="2:20" ht="15" customHeight="1">
      <c r="B9" s="8" t="s">
        <v>126</v>
      </c>
      <c r="C9" s="8" t="s">
        <v>128</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c r="S9" s="9">
        <v>1056006</v>
      </c>
      <c r="T9" s="9">
        <v>892226</v>
      </c>
    </row>
    <row r="10" spans="2:20" ht="15" customHeight="1">
      <c r="B10" s="8" t="s">
        <v>103</v>
      </c>
      <c r="C10" s="8" t="s">
        <v>104</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c r="Q10" s="9">
        <v>1160328</v>
      </c>
      <c r="R10" s="9">
        <v>2169867</v>
      </c>
      <c r="S10" s="9">
        <v>125828</v>
      </c>
      <c r="T10" s="9">
        <v>293583</v>
      </c>
    </row>
    <row r="11" spans="2:20" ht="15" customHeight="1">
      <c r="B11" s="8" t="s">
        <v>107</v>
      </c>
      <c r="C11" s="8" t="s">
        <v>263</v>
      </c>
      <c r="D11" s="9">
        <v>25090751</v>
      </c>
      <c r="E11" s="9">
        <v>25072507</v>
      </c>
      <c r="F11" s="9">
        <v>25926495</v>
      </c>
      <c r="G11" s="9">
        <v>26905088</v>
      </c>
      <c r="H11" s="9"/>
      <c r="I11" s="9">
        <v>0</v>
      </c>
      <c r="J11" s="9">
        <v>0</v>
      </c>
      <c r="K11" s="9">
        <v>0</v>
      </c>
      <c r="L11" s="9">
        <v>0</v>
      </c>
      <c r="M11" s="9">
        <v>0</v>
      </c>
      <c r="N11" s="9">
        <v>0</v>
      </c>
      <c r="O11" s="9">
        <v>0</v>
      </c>
      <c r="P11" s="9">
        <v>0</v>
      </c>
      <c r="Q11" s="9">
        <v>0</v>
      </c>
      <c r="R11" s="9">
        <v>0</v>
      </c>
      <c r="S11" s="9">
        <v>0</v>
      </c>
      <c r="T11" s="9">
        <v>0</v>
      </c>
    </row>
    <row r="12" spans="2:20" ht="15" customHeight="1">
      <c r="B12" s="8" t="s">
        <v>130</v>
      </c>
      <c r="C12" s="8" t="s">
        <v>131</v>
      </c>
      <c r="D12" s="9">
        <v>0</v>
      </c>
      <c r="E12" s="9">
        <v>0</v>
      </c>
      <c r="F12" s="9">
        <v>0</v>
      </c>
      <c r="G12" s="9">
        <v>0</v>
      </c>
      <c r="H12" s="9">
        <v>26889994</v>
      </c>
      <c r="I12" s="9">
        <v>27661682</v>
      </c>
      <c r="J12" s="9">
        <v>33527451</v>
      </c>
      <c r="K12" s="9">
        <v>33986072</v>
      </c>
      <c r="L12" s="9">
        <v>37844506</v>
      </c>
      <c r="M12" s="9">
        <v>37976558</v>
      </c>
      <c r="N12" s="9">
        <v>38081452</v>
      </c>
      <c r="O12" s="9">
        <v>37581667</v>
      </c>
      <c r="P12" s="9">
        <v>41328134</v>
      </c>
      <c r="Q12" s="9">
        <v>41193093</v>
      </c>
      <c r="R12" s="9">
        <v>56806942</v>
      </c>
      <c r="S12" s="9">
        <v>61209949</v>
      </c>
      <c r="T12" s="9">
        <f>T13+T14+T15+T16</f>
        <v>66783434</v>
      </c>
    </row>
    <row r="13" spans="2:20" ht="29.45" customHeight="1">
      <c r="B13" s="8" t="s">
        <v>163</v>
      </c>
      <c r="C13" s="8" t="s">
        <v>264</v>
      </c>
      <c r="D13" s="9">
        <v>0</v>
      </c>
      <c r="E13" s="9">
        <v>0</v>
      </c>
      <c r="F13" s="9">
        <v>0</v>
      </c>
      <c r="G13" s="9">
        <v>0</v>
      </c>
      <c r="H13" s="9">
        <v>25984209</v>
      </c>
      <c r="I13" s="9">
        <v>26750860</v>
      </c>
      <c r="J13" s="9">
        <v>32565132</v>
      </c>
      <c r="K13" s="9">
        <v>33013402</v>
      </c>
      <c r="L13" s="9">
        <v>36886457</v>
      </c>
      <c r="M13" s="9">
        <v>36994963</v>
      </c>
      <c r="N13" s="9">
        <v>37097116</v>
      </c>
      <c r="O13" s="9">
        <v>36585574</v>
      </c>
      <c r="P13" s="9">
        <v>40248937</v>
      </c>
      <c r="Q13" s="9">
        <v>40130536</v>
      </c>
      <c r="R13" s="9">
        <v>55799648</v>
      </c>
      <c r="S13" s="9">
        <v>60192017</v>
      </c>
      <c r="T13" s="9">
        <v>65700052</v>
      </c>
    </row>
    <row r="14" spans="2:20" ht="27" customHeight="1">
      <c r="B14" s="8" t="s">
        <v>145</v>
      </c>
      <c r="C14" s="8" t="s">
        <v>265</v>
      </c>
      <c r="D14" s="9">
        <v>0</v>
      </c>
      <c r="E14" s="9">
        <v>0</v>
      </c>
      <c r="F14" s="9">
        <v>0</v>
      </c>
      <c r="G14" s="9">
        <v>0</v>
      </c>
      <c r="H14" s="9">
        <v>93165</v>
      </c>
      <c r="I14" s="9">
        <v>99238</v>
      </c>
      <c r="J14" s="9">
        <v>118746</v>
      </c>
      <c r="K14" s="9">
        <v>131330</v>
      </c>
      <c r="L14" s="9">
        <v>136511</v>
      </c>
      <c r="M14" s="9">
        <v>163878</v>
      </c>
      <c r="N14" s="9">
        <v>177035</v>
      </c>
      <c r="O14" s="9">
        <v>187335</v>
      </c>
      <c r="P14" s="9">
        <v>194285</v>
      </c>
      <c r="Q14" s="9">
        <v>181321</v>
      </c>
      <c r="R14" s="9">
        <v>205854</v>
      </c>
      <c r="S14" s="9">
        <v>103695</v>
      </c>
      <c r="T14" s="9">
        <v>110155</v>
      </c>
    </row>
    <row r="15" spans="2:20" ht="27" customHeight="1">
      <c r="B15" s="8" t="s">
        <v>164</v>
      </c>
      <c r="C15" s="8" t="s">
        <v>266</v>
      </c>
      <c r="D15" s="9">
        <v>0</v>
      </c>
      <c r="E15" s="9">
        <v>0</v>
      </c>
      <c r="F15" s="9">
        <v>0</v>
      </c>
      <c r="G15" s="9">
        <v>0</v>
      </c>
      <c r="H15" s="9">
        <v>812620</v>
      </c>
      <c r="I15" s="9">
        <v>811584</v>
      </c>
      <c r="J15" s="9">
        <v>843573</v>
      </c>
      <c r="K15" s="9">
        <v>841340</v>
      </c>
      <c r="L15" s="9">
        <v>821538</v>
      </c>
      <c r="M15" s="9">
        <v>817717</v>
      </c>
      <c r="N15" s="9">
        <v>807301</v>
      </c>
      <c r="O15" s="9">
        <v>808758</v>
      </c>
      <c r="P15" s="9">
        <v>884912</v>
      </c>
      <c r="Q15" s="9">
        <v>881236</v>
      </c>
      <c r="R15" s="9">
        <v>801440</v>
      </c>
      <c r="S15" s="9">
        <v>808264</v>
      </c>
      <c r="T15" s="9">
        <v>857331</v>
      </c>
    </row>
    <row r="16" spans="2:20" ht="27" customHeight="1">
      <c r="B16" s="425" t="s">
        <v>680</v>
      </c>
      <c r="C16" s="423" t="s">
        <v>679</v>
      </c>
      <c r="D16" s="9"/>
      <c r="E16" s="9"/>
      <c r="F16" s="9"/>
      <c r="G16" s="9"/>
      <c r="H16" s="9"/>
      <c r="I16" s="9"/>
      <c r="J16" s="9"/>
      <c r="K16" s="9"/>
      <c r="L16" s="9"/>
      <c r="M16" s="9"/>
      <c r="N16" s="9"/>
      <c r="O16" s="9"/>
      <c r="P16" s="9"/>
      <c r="Q16" s="9"/>
      <c r="R16" s="9"/>
      <c r="S16" s="9">
        <v>105973</v>
      </c>
      <c r="T16" s="9">
        <v>115896</v>
      </c>
    </row>
    <row r="17" spans="2:21" ht="27" customHeight="1">
      <c r="B17" s="8" t="s">
        <v>629</v>
      </c>
      <c r="C17" s="8" t="s">
        <v>630</v>
      </c>
      <c r="D17" s="9">
        <f>D70--D73</f>
        <v>0</v>
      </c>
      <c r="E17" s="9">
        <f>E70--E73</f>
        <v>0</v>
      </c>
      <c r="F17" s="9">
        <f>F70--F73</f>
        <v>0</v>
      </c>
      <c r="G17" s="9">
        <f>G70--G73</f>
        <v>0</v>
      </c>
      <c r="H17" s="9">
        <v>2385727</v>
      </c>
      <c r="I17" s="9">
        <v>2607112</v>
      </c>
      <c r="J17" s="9">
        <v>1638155</v>
      </c>
      <c r="K17" s="9">
        <v>2746983</v>
      </c>
      <c r="L17" s="9">
        <v>1708744</v>
      </c>
      <c r="M17" s="9">
        <v>1601898</v>
      </c>
      <c r="N17" s="9">
        <v>1216615</v>
      </c>
      <c r="O17" s="9">
        <v>1167517</v>
      </c>
      <c r="P17" s="9">
        <v>1089558</v>
      </c>
      <c r="Q17" s="9">
        <v>1152234</v>
      </c>
      <c r="R17" s="9">
        <v>1129955</v>
      </c>
      <c r="S17" s="9">
        <v>828689</v>
      </c>
      <c r="T17" s="9">
        <v>657664</v>
      </c>
    </row>
    <row r="18" spans="2:21" ht="15" customHeight="1">
      <c r="B18" s="8" t="s">
        <v>143</v>
      </c>
      <c r="C18" s="8" t="s">
        <v>144</v>
      </c>
      <c r="D18" s="9">
        <v>880163</v>
      </c>
      <c r="E18" s="9">
        <v>853327</v>
      </c>
      <c r="F18" s="9">
        <v>868482</v>
      </c>
      <c r="G18" s="9">
        <v>889372</v>
      </c>
      <c r="H18" s="9">
        <v>889372</v>
      </c>
      <c r="I18" s="9">
        <v>901864</v>
      </c>
      <c r="J18" s="9">
        <v>855457</v>
      </c>
      <c r="K18" s="9">
        <v>871776</v>
      </c>
      <c r="L18" s="9">
        <v>891952</v>
      </c>
      <c r="M18" s="9">
        <v>906884</v>
      </c>
      <c r="N18" s="9">
        <v>865227</v>
      </c>
      <c r="O18" s="9">
        <v>885208</v>
      </c>
      <c r="P18" s="9">
        <v>903113</v>
      </c>
      <c r="Q18" s="9">
        <v>920752</v>
      </c>
      <c r="R18" s="9">
        <f>R19+R20+R21+R22</f>
        <v>2926176</v>
      </c>
      <c r="S18" s="9">
        <v>978234</v>
      </c>
      <c r="T18" s="9">
        <v>998397</v>
      </c>
    </row>
    <row r="19" spans="2:21" ht="15" customHeight="1">
      <c r="B19" s="8" t="s">
        <v>64</v>
      </c>
      <c r="C19" s="8" t="s">
        <v>20</v>
      </c>
      <c r="D19" s="9">
        <v>452759</v>
      </c>
      <c r="E19" s="9">
        <v>436761</v>
      </c>
      <c r="F19" s="9">
        <v>430607</v>
      </c>
      <c r="G19" s="9">
        <v>490327</v>
      </c>
      <c r="H19" s="9">
        <v>490327</v>
      </c>
      <c r="I19" s="9">
        <v>486567</v>
      </c>
      <c r="J19" s="9">
        <v>495572</v>
      </c>
      <c r="K19" s="9">
        <v>526149</v>
      </c>
      <c r="L19" s="9">
        <v>819409</v>
      </c>
      <c r="M19" s="9">
        <v>773264</v>
      </c>
      <c r="N19" s="9">
        <v>742302</v>
      </c>
      <c r="O19" s="9">
        <v>734570</v>
      </c>
      <c r="P19" s="9">
        <v>772117</v>
      </c>
      <c r="Q19" s="9">
        <v>728938</v>
      </c>
      <c r="R19" s="9">
        <v>696945</v>
      </c>
      <c r="S19" s="9">
        <v>688811</v>
      </c>
      <c r="T19" s="9">
        <v>708356</v>
      </c>
    </row>
    <row r="20" spans="2:21" ht="15" customHeight="1">
      <c r="B20" s="8" t="s">
        <v>65</v>
      </c>
      <c r="C20" s="8" t="s">
        <v>46</v>
      </c>
      <c r="D20" s="9">
        <v>1688516</v>
      </c>
      <c r="E20" s="9">
        <v>1688516</v>
      </c>
      <c r="F20" s="9">
        <v>1712056</v>
      </c>
      <c r="G20" s="9">
        <v>1712056</v>
      </c>
      <c r="H20" s="9">
        <v>1712056</v>
      </c>
      <c r="I20" s="9">
        <v>1712056</v>
      </c>
      <c r="J20" s="9">
        <v>1712056</v>
      </c>
      <c r="K20" s="9">
        <v>1712056</v>
      </c>
      <c r="L20" s="9">
        <v>1712056</v>
      </c>
      <c r="M20" s="9">
        <v>1712056</v>
      </c>
      <c r="N20" s="9">
        <v>1712056</v>
      </c>
      <c r="O20" s="9">
        <v>1712056</v>
      </c>
      <c r="P20" s="9">
        <v>1712056</v>
      </c>
      <c r="Q20" s="9">
        <v>1712056</v>
      </c>
      <c r="R20" s="9">
        <v>1712056</v>
      </c>
      <c r="S20" s="9">
        <v>1712056</v>
      </c>
      <c r="T20" s="9">
        <v>1712056</v>
      </c>
    </row>
    <row r="21" spans="2:21" ht="15" customHeight="1">
      <c r="B21" s="8" t="s">
        <v>66</v>
      </c>
      <c r="C21" s="8" t="s">
        <v>21</v>
      </c>
      <c r="D21" s="9">
        <v>858934</v>
      </c>
      <c r="E21" s="9">
        <v>858046</v>
      </c>
      <c r="F21" s="9">
        <v>857240</v>
      </c>
      <c r="G21" s="9">
        <v>930717</v>
      </c>
      <c r="H21" s="9">
        <v>930717</v>
      </c>
      <c r="I21" s="9">
        <v>898332</v>
      </c>
      <c r="J21" s="9">
        <v>900490</v>
      </c>
      <c r="K21" s="9">
        <v>918828</v>
      </c>
      <c r="L21" s="9">
        <v>986384</v>
      </c>
      <c r="M21" s="9">
        <v>752271</v>
      </c>
      <c r="N21" s="9">
        <v>748294</v>
      </c>
      <c r="O21" s="9">
        <v>744992</v>
      </c>
      <c r="P21" s="9">
        <v>874078</v>
      </c>
      <c r="Q21" s="9">
        <v>838877</v>
      </c>
      <c r="R21" s="9">
        <v>796281</v>
      </c>
      <c r="S21" s="9">
        <v>784112</v>
      </c>
      <c r="T21" s="9">
        <v>803429</v>
      </c>
    </row>
    <row r="22" spans="2:21" ht="15" customHeight="1">
      <c r="B22" s="8" t="s">
        <v>156</v>
      </c>
      <c r="C22" s="8" t="s">
        <v>157</v>
      </c>
      <c r="D22" s="9">
        <v>0</v>
      </c>
      <c r="E22" s="9">
        <v>0</v>
      </c>
      <c r="F22" s="9">
        <v>0</v>
      </c>
      <c r="G22" s="9">
        <v>0</v>
      </c>
      <c r="H22" s="9">
        <v>0</v>
      </c>
      <c r="I22" s="9">
        <v>0</v>
      </c>
      <c r="J22" s="9">
        <v>0</v>
      </c>
      <c r="K22" s="9">
        <v>0</v>
      </c>
      <c r="L22" s="9">
        <v>0</v>
      </c>
      <c r="M22" s="9">
        <v>984553</v>
      </c>
      <c r="N22" s="9">
        <v>922098</v>
      </c>
      <c r="O22" s="9">
        <v>894006</v>
      </c>
      <c r="P22" s="9">
        <v>838792</v>
      </c>
      <c r="Q22" s="9">
        <v>796671</v>
      </c>
      <c r="R22" s="9">
        <v>-279106</v>
      </c>
      <c r="S22" s="9">
        <v>735823</v>
      </c>
      <c r="T22" s="9">
        <v>710657</v>
      </c>
    </row>
    <row r="23" spans="2:21" ht="15" customHeight="1">
      <c r="B23" s="8" t="s">
        <v>67</v>
      </c>
      <c r="C23" s="8" t="s">
        <v>22</v>
      </c>
      <c r="D23" s="9">
        <v>24228</v>
      </c>
      <c r="E23" s="9">
        <v>0</v>
      </c>
      <c r="F23" s="9">
        <v>0</v>
      </c>
      <c r="G23" s="9">
        <v>0</v>
      </c>
      <c r="H23" s="9">
        <v>0</v>
      </c>
      <c r="I23" s="9">
        <v>0</v>
      </c>
      <c r="J23" s="9">
        <v>0</v>
      </c>
      <c r="K23" s="9">
        <v>0</v>
      </c>
      <c r="L23" s="9">
        <v>0</v>
      </c>
      <c r="M23" s="9">
        <v>0</v>
      </c>
      <c r="N23" s="9">
        <v>0</v>
      </c>
      <c r="O23" s="9">
        <v>0</v>
      </c>
      <c r="P23" s="9">
        <v>0</v>
      </c>
      <c r="Q23" s="9">
        <v>0</v>
      </c>
      <c r="R23" s="9">
        <v>0</v>
      </c>
      <c r="S23" s="9">
        <v>0</v>
      </c>
      <c r="T23" s="9">
        <v>0</v>
      </c>
    </row>
    <row r="24" spans="2:21" ht="15" customHeight="1">
      <c r="B24" s="8" t="s">
        <v>68</v>
      </c>
      <c r="C24" s="8" t="s">
        <v>23</v>
      </c>
      <c r="D24" s="9">
        <v>1383737</v>
      </c>
      <c r="E24" s="9">
        <v>1425284</v>
      </c>
      <c r="F24" s="9">
        <v>1430858</v>
      </c>
      <c r="G24" s="9">
        <v>1414227</v>
      </c>
      <c r="H24" s="9">
        <v>1473247</v>
      </c>
      <c r="I24" s="9">
        <v>1445532</v>
      </c>
      <c r="J24" s="9">
        <v>1534620</v>
      </c>
      <c r="K24" s="9">
        <v>1577736</v>
      </c>
      <c r="L24" s="9">
        <v>1760121</v>
      </c>
      <c r="M24" s="9">
        <v>1750550</v>
      </c>
      <c r="N24" s="9">
        <v>1776340</v>
      </c>
      <c r="O24" s="9">
        <v>1879861</v>
      </c>
      <c r="P24" s="9">
        <v>1847916</v>
      </c>
      <c r="Q24" s="9">
        <v>1866048</v>
      </c>
      <c r="R24" s="9">
        <v>1910219</v>
      </c>
      <c r="S24" s="9">
        <v>1964394</v>
      </c>
      <c r="T24" s="9">
        <v>1996552</v>
      </c>
    </row>
    <row r="25" spans="2:21" ht="15" customHeight="1">
      <c r="B25" s="8" t="s">
        <v>69</v>
      </c>
      <c r="C25" s="8" t="s">
        <v>48</v>
      </c>
      <c r="D25" s="9">
        <v>637</v>
      </c>
      <c r="E25" s="9">
        <v>608</v>
      </c>
      <c r="F25" s="9">
        <v>733</v>
      </c>
      <c r="G25" s="9">
        <v>103</v>
      </c>
      <c r="H25" s="9">
        <v>103</v>
      </c>
      <c r="I25" s="9">
        <v>15261</v>
      </c>
      <c r="J25" s="9">
        <v>12860</v>
      </c>
      <c r="K25" s="9">
        <v>13985</v>
      </c>
      <c r="L25" s="9">
        <v>12145</v>
      </c>
      <c r="M25" s="9">
        <v>10993</v>
      </c>
      <c r="N25" s="9">
        <v>11044</v>
      </c>
      <c r="O25" s="9">
        <v>11120</v>
      </c>
      <c r="P25" s="9">
        <v>2679</v>
      </c>
      <c r="Q25" s="9">
        <v>7184</v>
      </c>
      <c r="R25" s="9">
        <v>10861</v>
      </c>
      <c r="S25" s="9">
        <v>10923</v>
      </c>
      <c r="T25" s="9">
        <v>11901</v>
      </c>
    </row>
    <row r="26" spans="2:21" ht="15" customHeight="1">
      <c r="B26" s="8" t="s">
        <v>70</v>
      </c>
      <c r="C26" s="8" t="s">
        <v>24</v>
      </c>
      <c r="D26" s="9">
        <v>951249</v>
      </c>
      <c r="E26" s="9">
        <v>1007263</v>
      </c>
      <c r="F26" s="9">
        <v>1290943</v>
      </c>
      <c r="G26" s="9">
        <v>1065068</v>
      </c>
      <c r="H26" s="9">
        <v>1065068</v>
      </c>
      <c r="I26" s="9">
        <v>1039282</v>
      </c>
      <c r="J26" s="9">
        <v>1338337</v>
      </c>
      <c r="K26" s="9">
        <v>1189769</v>
      </c>
      <c r="L26" s="9">
        <v>1166995</v>
      </c>
      <c r="M26" s="9">
        <v>1152820</v>
      </c>
      <c r="N26" s="9">
        <v>1085831</v>
      </c>
      <c r="O26" s="9">
        <v>1157007</v>
      </c>
      <c r="P26" s="9">
        <v>1061846</v>
      </c>
      <c r="Q26" s="9">
        <v>1267521</v>
      </c>
      <c r="R26" s="9">
        <v>1104493</v>
      </c>
      <c r="S26" s="9">
        <v>1134331</v>
      </c>
      <c r="T26" s="9">
        <v>1030287</v>
      </c>
    </row>
    <row r="27" spans="2:21" ht="15" customHeight="1">
      <c r="B27" s="23" t="s">
        <v>71</v>
      </c>
      <c r="C27" s="23" t="s">
        <v>25</v>
      </c>
      <c r="D27" s="24">
        <v>147038306</v>
      </c>
      <c r="E27" s="24">
        <v>150005625</v>
      </c>
      <c r="F27" s="24">
        <v>152027395</v>
      </c>
      <c r="G27" s="24">
        <v>157194589</v>
      </c>
      <c r="H27" s="24">
        <v>156955344</v>
      </c>
      <c r="I27" s="24">
        <v>159841934</v>
      </c>
      <c r="J27" s="24">
        <v>171840340</v>
      </c>
      <c r="K27" s="24">
        <v>179895530</v>
      </c>
      <c r="L27" s="24">
        <v>206656303</v>
      </c>
      <c r="M27" s="24">
        <v>209028511</v>
      </c>
      <c r="N27" s="24">
        <v>205901246</v>
      </c>
      <c r="O27" s="24">
        <v>204072985</v>
      </c>
      <c r="P27" s="24">
        <v>209476166</v>
      </c>
      <c r="Q27" s="24">
        <v>215899523</v>
      </c>
      <c r="R27" s="24">
        <v>221609230</v>
      </c>
      <c r="S27" s="24">
        <f>S3+S4+S5+S6+S10+S12+S18+S19+S20+S21+S22+S24+S25+S26+S17</f>
        <v>222833964</v>
      </c>
      <c r="T27" s="24">
        <f>T3+T4+T5+T6+T10+T12+T18+T19+T20+T21+T22+T24+T25+T26+T17</f>
        <v>229311309</v>
      </c>
      <c r="U27" s="424">
        <f>229311309-T27</f>
        <v>0</v>
      </c>
    </row>
    <row r="28" spans="2:21" ht="15" customHeight="1">
      <c r="B28" s="25" t="s">
        <v>72</v>
      </c>
      <c r="C28" s="25" t="s">
        <v>26</v>
      </c>
      <c r="D28" s="9"/>
      <c r="E28" s="9"/>
      <c r="F28" s="9"/>
      <c r="G28" s="9"/>
      <c r="H28" s="9"/>
      <c r="I28" s="9"/>
      <c r="J28" s="9"/>
      <c r="K28" s="9"/>
      <c r="L28" s="9"/>
      <c r="M28" s="9"/>
      <c r="N28" s="9"/>
      <c r="O28" s="9"/>
      <c r="P28" s="9"/>
      <c r="Q28" s="9"/>
      <c r="R28" s="9"/>
    </row>
    <row r="29" spans="2:21" ht="15" customHeight="1">
      <c r="B29" s="8" t="s">
        <v>73</v>
      </c>
      <c r="C29" s="8" t="s">
        <v>27</v>
      </c>
      <c r="D29" s="9">
        <v>2635608</v>
      </c>
      <c r="E29" s="9">
        <v>2591607</v>
      </c>
      <c r="F29" s="9">
        <v>2730481</v>
      </c>
      <c r="G29" s="9">
        <v>2783083</v>
      </c>
      <c r="H29" s="9">
        <v>2783083</v>
      </c>
      <c r="I29" s="9">
        <v>3838090</v>
      </c>
      <c r="J29" s="9">
        <v>3252586</v>
      </c>
      <c r="K29" s="9">
        <v>3646033</v>
      </c>
      <c r="L29" s="9">
        <v>2832928</v>
      </c>
      <c r="M29" s="9">
        <v>2999969</v>
      </c>
      <c r="N29" s="9">
        <v>3456334</v>
      </c>
      <c r="O29" s="9">
        <v>3997194</v>
      </c>
      <c r="P29" s="9">
        <v>5031744</v>
      </c>
      <c r="Q29" s="9">
        <v>5392512</v>
      </c>
      <c r="R29" s="9">
        <f>R27-R30</f>
        <v>217099258</v>
      </c>
      <c r="S29" s="9">
        <v>5188853</v>
      </c>
      <c r="T29" s="9">
        <v>5373312</v>
      </c>
    </row>
    <row r="30" spans="2:21" ht="26.45" customHeight="1">
      <c r="B30" s="8" t="s">
        <v>336</v>
      </c>
      <c r="C30" s="8" t="s">
        <v>28</v>
      </c>
      <c r="D30" s="9">
        <v>3707502</v>
      </c>
      <c r="E30" s="9">
        <v>2870863</v>
      </c>
      <c r="F30" s="9">
        <v>2855030</v>
      </c>
      <c r="G30" s="9">
        <v>2047397</v>
      </c>
      <c r="H30" s="9">
        <v>2047397</v>
      </c>
      <c r="I30" s="9">
        <v>2219765</v>
      </c>
      <c r="J30" s="9">
        <v>2250847</v>
      </c>
      <c r="K30" s="9">
        <v>2415070</v>
      </c>
      <c r="L30" s="9">
        <v>2393883</v>
      </c>
      <c r="M30" s="9">
        <v>2799501</v>
      </c>
      <c r="N30" s="9">
        <v>2679022</v>
      </c>
      <c r="O30" s="9">
        <v>3294662</v>
      </c>
      <c r="P30" s="9">
        <v>2852440</v>
      </c>
      <c r="Q30" s="9">
        <v>5346307</v>
      </c>
      <c r="R30" s="9">
        <v>4509972</v>
      </c>
      <c r="S30" s="9">
        <v>4568547</v>
      </c>
      <c r="T30" s="9">
        <v>4805438</v>
      </c>
    </row>
    <row r="31" spans="2:21" ht="15" customHeight="1">
      <c r="B31" s="8" t="s">
        <v>74</v>
      </c>
      <c r="C31" s="8" t="s">
        <v>29</v>
      </c>
      <c r="D31" s="9">
        <v>108452441</v>
      </c>
      <c r="E31" s="9">
        <v>109111159</v>
      </c>
      <c r="F31" s="9">
        <v>111022779</v>
      </c>
      <c r="G31" s="9">
        <v>111481135</v>
      </c>
      <c r="H31" s="9">
        <v>111481135</v>
      </c>
      <c r="I31" s="9">
        <v>113576582</v>
      </c>
      <c r="J31" s="9">
        <v>122024315</v>
      </c>
      <c r="K31" s="9">
        <v>124629188</v>
      </c>
      <c r="L31" s="9">
        <v>149616658</v>
      </c>
      <c r="M31" s="9">
        <v>147745854</v>
      </c>
      <c r="N31" s="9">
        <v>149675448</v>
      </c>
      <c r="O31" s="9">
        <v>151026677</v>
      </c>
      <c r="P31" s="9">
        <v>156480343</v>
      </c>
      <c r="Q31" s="9">
        <v>157756779</v>
      </c>
      <c r="R31" s="9">
        <v>165889547</v>
      </c>
      <c r="S31" s="9">
        <v>166726404</v>
      </c>
      <c r="T31" s="9">
        <v>171522255</v>
      </c>
    </row>
    <row r="32" spans="2:21" ht="15" customHeight="1">
      <c r="B32" s="8" t="s">
        <v>105</v>
      </c>
      <c r="C32" s="8" t="s">
        <v>106</v>
      </c>
      <c r="D32" s="9">
        <v>1609089</v>
      </c>
      <c r="E32" s="9">
        <v>4232640</v>
      </c>
      <c r="F32" s="9">
        <v>3089265</v>
      </c>
      <c r="G32" s="9">
        <v>6940096</v>
      </c>
      <c r="H32" s="9">
        <v>6940096</v>
      </c>
      <c r="I32" s="9">
        <v>7041622</v>
      </c>
      <c r="J32" s="9">
        <v>8654914</v>
      </c>
      <c r="K32" s="9">
        <v>10899542</v>
      </c>
      <c r="L32" s="9">
        <v>9896543</v>
      </c>
      <c r="M32" s="9">
        <v>12276566</v>
      </c>
      <c r="N32" s="9">
        <v>7816340</v>
      </c>
      <c r="O32" s="9">
        <v>1024092</v>
      </c>
      <c r="P32" s="9">
        <v>990863</v>
      </c>
      <c r="Q32" s="9">
        <v>1143063</v>
      </c>
      <c r="R32" s="9">
        <v>1084214</v>
      </c>
      <c r="S32" s="9">
        <v>826814</v>
      </c>
      <c r="T32" s="9">
        <v>653687</v>
      </c>
    </row>
    <row r="33" spans="2:20" ht="15" customHeight="1">
      <c r="B33" s="8" t="s">
        <v>75</v>
      </c>
      <c r="C33" s="8" t="s">
        <v>30</v>
      </c>
      <c r="D33" s="9">
        <v>5384435</v>
      </c>
      <c r="E33" s="9">
        <v>5961983</v>
      </c>
      <c r="F33" s="9">
        <v>5895475</v>
      </c>
      <c r="G33" s="9">
        <v>5895814</v>
      </c>
      <c r="H33" s="9">
        <v>5895814</v>
      </c>
      <c r="I33" s="9">
        <v>5164719</v>
      </c>
      <c r="J33" s="9">
        <v>2665741</v>
      </c>
      <c r="K33" s="9">
        <v>8208916</v>
      </c>
      <c r="L33" s="9">
        <v>9368617</v>
      </c>
      <c r="M33" s="9">
        <v>9297910</v>
      </c>
      <c r="N33" s="9">
        <v>9888731</v>
      </c>
      <c r="O33" s="9">
        <v>11234769</v>
      </c>
      <c r="P33" s="9">
        <v>10629516</v>
      </c>
      <c r="Q33" s="9">
        <v>11812558</v>
      </c>
      <c r="R33" s="9">
        <v>9967063</v>
      </c>
      <c r="S33" s="9">
        <v>10312795</v>
      </c>
      <c r="T33" s="9">
        <v>11241312</v>
      </c>
    </row>
    <row r="34" spans="2:20" ht="15" customHeight="1">
      <c r="B34" s="8" t="s">
        <v>158</v>
      </c>
      <c r="C34" s="8" t="s">
        <v>159</v>
      </c>
      <c r="D34" s="9">
        <v>0</v>
      </c>
      <c r="E34" s="9">
        <v>0</v>
      </c>
      <c r="F34" s="9">
        <v>0</v>
      </c>
      <c r="G34" s="9">
        <v>0</v>
      </c>
      <c r="H34" s="9">
        <v>0</v>
      </c>
      <c r="I34" s="9">
        <v>0</v>
      </c>
      <c r="J34" s="9">
        <v>0</v>
      </c>
      <c r="K34" s="9">
        <v>0</v>
      </c>
      <c r="L34" s="9">
        <v>0</v>
      </c>
      <c r="M34" s="9">
        <v>829328</v>
      </c>
      <c r="N34" s="9">
        <v>783653</v>
      </c>
      <c r="O34" s="9">
        <v>753151</v>
      </c>
      <c r="P34" s="9">
        <v>746632</v>
      </c>
      <c r="Q34" s="9">
        <v>726541</v>
      </c>
      <c r="R34" s="9">
        <v>664663</v>
      </c>
      <c r="S34" s="9">
        <v>645156</v>
      </c>
      <c r="T34" s="9">
        <v>624690</v>
      </c>
    </row>
    <row r="35" spans="2:20" ht="15" customHeight="1">
      <c r="B35" s="8" t="s">
        <v>76</v>
      </c>
      <c r="C35" s="8" t="s">
        <v>31</v>
      </c>
      <c r="D35" s="9">
        <v>931147</v>
      </c>
      <c r="E35" s="9">
        <v>929221</v>
      </c>
      <c r="F35" s="9">
        <v>951054</v>
      </c>
      <c r="G35" s="9">
        <v>1488602</v>
      </c>
      <c r="H35" s="9">
        <v>1488602</v>
      </c>
      <c r="I35" s="9">
        <v>1500901</v>
      </c>
      <c r="J35" s="9">
        <v>6068808</v>
      </c>
      <c r="K35" s="9">
        <v>2641923</v>
      </c>
      <c r="L35" s="9">
        <v>2644341</v>
      </c>
      <c r="M35" s="9">
        <v>2652866</v>
      </c>
      <c r="N35" s="9">
        <v>2627382</v>
      </c>
      <c r="O35" s="9">
        <v>2679254</v>
      </c>
      <c r="P35" s="9">
        <v>2630271</v>
      </c>
      <c r="Q35" s="9">
        <v>2743390</v>
      </c>
      <c r="R35" s="9">
        <v>2703243</v>
      </c>
      <c r="S35" s="9">
        <v>2731657</v>
      </c>
      <c r="T35" s="9">
        <v>2754605</v>
      </c>
    </row>
    <row r="36" spans="2:20" ht="15" customHeight="1">
      <c r="B36" s="8" t="s">
        <v>77</v>
      </c>
      <c r="C36" s="8" t="s">
        <v>32</v>
      </c>
      <c r="D36" s="9">
        <v>0</v>
      </c>
      <c r="E36" s="9">
        <v>87089</v>
      </c>
      <c r="F36" s="9">
        <v>143726</v>
      </c>
      <c r="G36" s="9">
        <v>192925</v>
      </c>
      <c r="H36" s="9">
        <v>192925</v>
      </c>
      <c r="I36" s="9">
        <v>147693</v>
      </c>
      <c r="J36" s="9">
        <v>114479</v>
      </c>
      <c r="K36" s="9">
        <v>140937</v>
      </c>
      <c r="L36" s="9">
        <v>288300</v>
      </c>
      <c r="M36" s="9">
        <v>244386</v>
      </c>
      <c r="N36" s="9">
        <v>164102</v>
      </c>
      <c r="O36" s="9">
        <v>350464</v>
      </c>
      <c r="P36" s="9">
        <v>343763</v>
      </c>
      <c r="Q36" s="9">
        <v>317142</v>
      </c>
      <c r="R36" s="9">
        <v>60750</v>
      </c>
      <c r="S36" s="9">
        <v>90245</v>
      </c>
      <c r="T36" s="9">
        <v>79049</v>
      </c>
    </row>
    <row r="37" spans="2:20" ht="31.5" customHeight="1">
      <c r="B37" s="8" t="s">
        <v>132</v>
      </c>
      <c r="C37" s="8" t="s">
        <v>134</v>
      </c>
      <c r="D37" s="9">
        <v>51497</v>
      </c>
      <c r="E37" s="9">
        <v>49198</v>
      </c>
      <c r="F37" s="9">
        <v>49595</v>
      </c>
      <c r="G37" s="9">
        <v>50652</v>
      </c>
      <c r="H37" s="9">
        <v>65686</v>
      </c>
      <c r="I37" s="9">
        <v>68036</v>
      </c>
      <c r="J37" s="9">
        <v>64295</v>
      </c>
      <c r="K37" s="9">
        <v>65656</v>
      </c>
      <c r="L37" s="9">
        <v>81048</v>
      </c>
      <c r="M37" s="9">
        <v>71081</v>
      </c>
      <c r="N37" s="9">
        <v>54716</v>
      </c>
      <c r="O37" s="9">
        <v>56080</v>
      </c>
      <c r="P37" s="9">
        <v>66109</v>
      </c>
      <c r="Q37" s="9">
        <v>62126</v>
      </c>
      <c r="R37" s="9">
        <v>60684</v>
      </c>
      <c r="S37" s="9">
        <v>59563</v>
      </c>
      <c r="T37" s="9">
        <v>64541</v>
      </c>
    </row>
    <row r="38" spans="2:20" ht="15" customHeight="1">
      <c r="B38" s="8" t="s">
        <v>133</v>
      </c>
      <c r="C38" s="8" t="s">
        <v>135</v>
      </c>
      <c r="D38" s="9">
        <v>82727</v>
      </c>
      <c r="E38" s="9">
        <v>89589</v>
      </c>
      <c r="F38" s="9">
        <v>111160</v>
      </c>
      <c r="G38" s="9">
        <v>102482</v>
      </c>
      <c r="H38" s="9">
        <v>102482</v>
      </c>
      <c r="I38" s="9">
        <v>108114</v>
      </c>
      <c r="J38" s="9">
        <v>152034</v>
      </c>
      <c r="K38" s="9">
        <v>118947</v>
      </c>
      <c r="L38" s="9">
        <v>132881</v>
      </c>
      <c r="M38" s="9">
        <v>199142</v>
      </c>
      <c r="N38" s="9">
        <v>179256</v>
      </c>
      <c r="O38" s="9">
        <v>169423</v>
      </c>
      <c r="P38" s="9">
        <v>445615</v>
      </c>
      <c r="Q38" s="9">
        <v>484383</v>
      </c>
      <c r="R38" s="9">
        <v>500450</v>
      </c>
      <c r="S38" s="9">
        <v>507401</v>
      </c>
      <c r="T38" s="9">
        <v>952115</v>
      </c>
    </row>
    <row r="39" spans="2:20" ht="15" customHeight="1">
      <c r="B39" s="8" t="s">
        <v>112</v>
      </c>
      <c r="C39" s="8" t="s">
        <v>33</v>
      </c>
      <c r="D39" s="9">
        <v>2493215</v>
      </c>
      <c r="E39" s="9">
        <v>2185711</v>
      </c>
      <c r="F39" s="9">
        <v>2530310</v>
      </c>
      <c r="G39" s="9">
        <v>2882676</v>
      </c>
      <c r="H39" s="9">
        <v>2882850</v>
      </c>
      <c r="I39" s="9">
        <v>2431684</v>
      </c>
      <c r="J39" s="9">
        <v>2632224</v>
      </c>
      <c r="K39" s="9">
        <v>2619243</v>
      </c>
      <c r="L39" s="9">
        <v>2806404</v>
      </c>
      <c r="M39" s="9">
        <v>3122394</v>
      </c>
      <c r="N39" s="9">
        <v>3046579</v>
      </c>
      <c r="O39" s="9">
        <v>3069057</v>
      </c>
      <c r="P39" s="9">
        <v>2279360</v>
      </c>
      <c r="Q39" s="9">
        <v>2873209</v>
      </c>
      <c r="R39" s="9">
        <v>2910485</v>
      </c>
      <c r="S39" s="9">
        <v>2720500</v>
      </c>
      <c r="T39" s="9">
        <v>2582315</v>
      </c>
    </row>
    <row r="40" spans="2:20" ht="15" customHeight="1">
      <c r="B40" s="26" t="s">
        <v>78</v>
      </c>
      <c r="C40" s="26" t="s">
        <v>34</v>
      </c>
      <c r="D40" s="27">
        <v>125347661</v>
      </c>
      <c r="E40" s="27">
        <v>128109060</v>
      </c>
      <c r="F40" s="27">
        <v>129378875</v>
      </c>
      <c r="G40" s="27">
        <v>133864862</v>
      </c>
      <c r="H40" s="27">
        <v>133880070</v>
      </c>
      <c r="I40" s="27">
        <v>136097206</v>
      </c>
      <c r="J40" s="27">
        <v>147880243</v>
      </c>
      <c r="K40" s="27">
        <v>155385455</v>
      </c>
      <c r="L40" s="27">
        <v>180061603</v>
      </c>
      <c r="M40" s="27">
        <v>182238997</v>
      </c>
      <c r="N40" s="27">
        <v>180371563</v>
      </c>
      <c r="O40" s="27">
        <v>177654823</v>
      </c>
      <c r="P40" s="27">
        <v>182496656</v>
      </c>
      <c r="Q40" s="27">
        <v>188658010</v>
      </c>
      <c r="R40" s="27">
        <v>193721721</v>
      </c>
      <c r="S40" s="27">
        <f>SUM(S29:S39)</f>
        <v>194377935</v>
      </c>
      <c r="T40" s="27">
        <f>SUM(T29:T39)</f>
        <v>200653319</v>
      </c>
    </row>
    <row r="41" spans="2:20" ht="15" customHeight="1">
      <c r="B41" s="25" t="s">
        <v>79</v>
      </c>
      <c r="C41" s="25" t="s">
        <v>35</v>
      </c>
      <c r="D41" s="9"/>
      <c r="E41" s="9"/>
      <c r="F41" s="9"/>
      <c r="G41" s="9"/>
      <c r="H41" s="9"/>
      <c r="I41" s="9"/>
      <c r="J41" s="9"/>
      <c r="K41" s="9"/>
      <c r="L41" s="9"/>
      <c r="M41" s="9"/>
      <c r="N41" s="9"/>
      <c r="O41" s="9"/>
      <c r="P41" s="9"/>
      <c r="Q41" s="9"/>
      <c r="R41" s="9"/>
      <c r="S41" s="9"/>
      <c r="T41" s="9"/>
    </row>
    <row r="42" spans="2:20" ht="15" customHeight="1">
      <c r="B42" s="26" t="s">
        <v>152</v>
      </c>
      <c r="C42" s="26" t="s">
        <v>151</v>
      </c>
      <c r="D42" s="27">
        <v>20357769</v>
      </c>
      <c r="E42" s="27">
        <v>20611167</v>
      </c>
      <c r="F42" s="27">
        <v>21286695</v>
      </c>
      <c r="G42" s="27">
        <v>21893318</v>
      </c>
      <c r="H42" s="27">
        <v>21638865</v>
      </c>
      <c r="I42" s="27">
        <v>22214036</v>
      </c>
      <c r="J42" s="27">
        <v>22549097</v>
      </c>
      <c r="K42" s="27">
        <v>23020221</v>
      </c>
      <c r="L42" s="27">
        <v>25030516</v>
      </c>
      <c r="M42" s="27">
        <v>25379061</v>
      </c>
      <c r="N42" s="27">
        <v>24132374</v>
      </c>
      <c r="O42" s="27">
        <v>24937822</v>
      </c>
      <c r="P42" s="27">
        <v>25431987</v>
      </c>
      <c r="Q42" s="27">
        <v>25635076</v>
      </c>
      <c r="R42" s="27">
        <v>26317842</v>
      </c>
      <c r="S42" s="27">
        <f>SUM(S43:S47)</f>
        <v>26826490</v>
      </c>
      <c r="T42" s="27">
        <f>SUM(T43:T47)</f>
        <v>26994750</v>
      </c>
    </row>
    <row r="43" spans="2:20" ht="15" customHeight="1">
      <c r="B43" s="8" t="s">
        <v>80</v>
      </c>
      <c r="C43" s="8" t="s">
        <v>36</v>
      </c>
      <c r="D43" s="9">
        <v>992345</v>
      </c>
      <c r="E43" s="9">
        <v>992345</v>
      </c>
      <c r="F43" s="9">
        <v>993335</v>
      </c>
      <c r="G43" s="9">
        <v>993335</v>
      </c>
      <c r="H43" s="9">
        <v>993335</v>
      </c>
      <c r="I43" s="9">
        <v>993335</v>
      </c>
      <c r="J43" s="9">
        <v>993335</v>
      </c>
      <c r="K43" s="9">
        <v>993335</v>
      </c>
      <c r="L43" s="9">
        <v>1020883</v>
      </c>
      <c r="M43" s="9">
        <v>1020883</v>
      </c>
      <c r="N43" s="9">
        <v>1020883</v>
      </c>
      <c r="O43" s="9">
        <v>1020883</v>
      </c>
      <c r="P43" s="9">
        <v>1020883</v>
      </c>
      <c r="Q43" s="9">
        <v>1020883</v>
      </c>
      <c r="R43" s="9">
        <v>1020883</v>
      </c>
      <c r="S43" s="9">
        <v>1021893</v>
      </c>
      <c r="T43" s="9">
        <v>1021893</v>
      </c>
    </row>
    <row r="44" spans="2:20" ht="15" customHeight="1">
      <c r="B44" s="8" t="s">
        <v>81</v>
      </c>
      <c r="C44" s="8" t="s">
        <v>37</v>
      </c>
      <c r="D44" s="9">
        <v>15799143</v>
      </c>
      <c r="E44" s="9">
        <v>16916409</v>
      </c>
      <c r="F44" s="9">
        <v>16920093</v>
      </c>
      <c r="G44" s="9">
        <v>16920129</v>
      </c>
      <c r="H44" s="9">
        <v>16920129</v>
      </c>
      <c r="I44" s="9">
        <v>16923096</v>
      </c>
      <c r="J44" s="9">
        <v>17959061</v>
      </c>
      <c r="K44" s="9">
        <v>17962140</v>
      </c>
      <c r="L44" s="9">
        <v>18911741</v>
      </c>
      <c r="M44" s="9">
        <v>18914513</v>
      </c>
      <c r="N44" s="9">
        <v>20123479</v>
      </c>
      <c r="O44" s="9">
        <v>20126366</v>
      </c>
      <c r="P44" s="9">
        <v>20141925</v>
      </c>
      <c r="Q44" s="9">
        <v>20184917</v>
      </c>
      <c r="R44" s="9">
        <v>21296994</v>
      </c>
      <c r="S44" s="9">
        <v>21296994</v>
      </c>
      <c r="T44" s="9">
        <v>21296994</v>
      </c>
    </row>
    <row r="45" spans="2:20" ht="15" customHeight="1">
      <c r="B45" s="8" t="s">
        <v>82</v>
      </c>
      <c r="C45" s="8" t="s">
        <v>38</v>
      </c>
      <c r="D45" s="9">
        <v>392443</v>
      </c>
      <c r="E45" s="9">
        <v>531471</v>
      </c>
      <c r="F45" s="9">
        <v>645109</v>
      </c>
      <c r="G45" s="9">
        <v>714466</v>
      </c>
      <c r="H45" s="9">
        <v>670419</v>
      </c>
      <c r="I45" s="9">
        <v>807876</v>
      </c>
      <c r="J45" s="9">
        <v>803829</v>
      </c>
      <c r="K45" s="9">
        <v>774943</v>
      </c>
      <c r="L45" s="9">
        <v>1019373</v>
      </c>
      <c r="M45" s="9">
        <v>1025050</v>
      </c>
      <c r="N45" s="9">
        <v>1213076</v>
      </c>
      <c r="O45" s="9">
        <v>1331334</v>
      </c>
      <c r="P45" s="9">
        <v>1316061</v>
      </c>
      <c r="Q45" s="9">
        <v>1346610</v>
      </c>
      <c r="R45" s="9">
        <v>1724523</v>
      </c>
      <c r="S45" s="9">
        <v>1752578</v>
      </c>
      <c r="T45" s="9">
        <v>1839292</v>
      </c>
    </row>
    <row r="46" spans="2:20" ht="15" customHeight="1">
      <c r="B46" s="8" t="s">
        <v>83</v>
      </c>
      <c r="C46" s="8" t="s">
        <v>39</v>
      </c>
      <c r="D46" s="9">
        <v>2721377</v>
      </c>
      <c r="E46" s="9">
        <v>1070567</v>
      </c>
      <c r="F46" s="9">
        <v>1071356</v>
      </c>
      <c r="G46" s="9">
        <v>1066075</v>
      </c>
      <c r="H46" s="9">
        <v>855668</v>
      </c>
      <c r="I46" s="9">
        <v>3055796</v>
      </c>
      <c r="J46" s="9">
        <v>1715129</v>
      </c>
      <c r="K46" s="9">
        <v>1714594</v>
      </c>
      <c r="L46" s="9">
        <v>1715165</v>
      </c>
      <c r="M46" s="9">
        <v>4079608</v>
      </c>
      <c r="N46" s="9">
        <v>839464</v>
      </c>
      <c r="O46" s="9">
        <v>827926</v>
      </c>
      <c r="P46" s="9">
        <v>814771</v>
      </c>
      <c r="Q46" s="9">
        <v>2911732</v>
      </c>
      <c r="R46" s="9">
        <v>1799655</v>
      </c>
      <c r="S46" s="9">
        <v>1799404</v>
      </c>
      <c r="T46" s="9">
        <v>1799404</v>
      </c>
    </row>
    <row r="47" spans="2:20" ht="15" customHeight="1">
      <c r="B47" s="8" t="s">
        <v>84</v>
      </c>
      <c r="C47" s="8" t="s">
        <v>40</v>
      </c>
      <c r="D47" s="9">
        <v>452461</v>
      </c>
      <c r="E47" s="9">
        <v>1100375</v>
      </c>
      <c r="F47" s="9">
        <v>1656802</v>
      </c>
      <c r="G47" s="9">
        <v>2199313</v>
      </c>
      <c r="H47" s="9">
        <v>2199314</v>
      </c>
      <c r="I47" s="9">
        <v>433933</v>
      </c>
      <c r="J47" s="9">
        <v>1077743</v>
      </c>
      <c r="K47" s="9">
        <v>1575209</v>
      </c>
      <c r="L47" s="9">
        <v>2363354</v>
      </c>
      <c r="M47" s="9">
        <v>339007</v>
      </c>
      <c r="N47" s="9">
        <v>935472</v>
      </c>
      <c r="O47" s="9">
        <v>1631313</v>
      </c>
      <c r="P47" s="9">
        <v>2138347</v>
      </c>
      <c r="Q47" s="9">
        <v>170934</v>
      </c>
      <c r="R47" s="9">
        <v>475787</v>
      </c>
      <c r="S47" s="9">
        <v>955621</v>
      </c>
      <c r="T47" s="9">
        <v>1037167</v>
      </c>
    </row>
    <row r="48" spans="2:20" ht="15" customHeight="1">
      <c r="B48" s="26" t="s">
        <v>85</v>
      </c>
      <c r="C48" s="26" t="s">
        <v>49</v>
      </c>
      <c r="D48" s="28">
        <v>1332876</v>
      </c>
      <c r="E48" s="28">
        <v>1285398</v>
      </c>
      <c r="F48" s="28">
        <v>1361825</v>
      </c>
      <c r="G48" s="28">
        <v>1436409</v>
      </c>
      <c r="H48" s="28">
        <v>1436409</v>
      </c>
      <c r="I48" s="28">
        <v>1530692</v>
      </c>
      <c r="J48" s="28">
        <v>1411000</v>
      </c>
      <c r="K48" s="28">
        <v>1489854</v>
      </c>
      <c r="L48" s="28">
        <v>1564184</v>
      </c>
      <c r="M48" s="28">
        <v>1410453</v>
      </c>
      <c r="N48" s="28">
        <v>1397309</v>
      </c>
      <c r="O48" s="28">
        <v>1480340</v>
      </c>
      <c r="P48" s="28">
        <v>1547523</v>
      </c>
      <c r="Q48" s="28">
        <v>1606437</v>
      </c>
      <c r="R48" s="28">
        <v>1569667</v>
      </c>
      <c r="S48" s="28">
        <v>1629539</v>
      </c>
      <c r="T48" s="28">
        <v>1663240</v>
      </c>
    </row>
    <row r="49" spans="2:20" ht="15" customHeight="1">
      <c r="B49" s="26" t="s">
        <v>86</v>
      </c>
      <c r="C49" s="26" t="s">
        <v>41</v>
      </c>
      <c r="D49" s="27">
        <v>21690645</v>
      </c>
      <c r="E49" s="27">
        <v>21896565</v>
      </c>
      <c r="F49" s="27">
        <v>22648520</v>
      </c>
      <c r="G49" s="27">
        <v>23329727</v>
      </c>
      <c r="H49" s="27">
        <v>23075274</v>
      </c>
      <c r="I49" s="27">
        <v>23744728</v>
      </c>
      <c r="J49" s="27">
        <v>23960097</v>
      </c>
      <c r="K49" s="27">
        <v>24510075</v>
      </c>
      <c r="L49" s="27">
        <v>26594700</v>
      </c>
      <c r="M49" s="27">
        <v>26789514</v>
      </c>
      <c r="N49" s="27">
        <v>25529683</v>
      </c>
      <c r="O49" s="27">
        <v>26418162</v>
      </c>
      <c r="P49" s="27">
        <v>26979510</v>
      </c>
      <c r="Q49" s="27">
        <v>27241513</v>
      </c>
      <c r="R49" s="27">
        <v>27887509</v>
      </c>
      <c r="S49" s="27">
        <f>S42+S48</f>
        <v>28456029</v>
      </c>
      <c r="T49" s="27">
        <f>T42+T48</f>
        <v>28657990</v>
      </c>
    </row>
    <row r="50" spans="2:20" s="294" customFormat="1" ht="15" customHeight="1">
      <c r="B50" s="401" t="s">
        <v>267</v>
      </c>
      <c r="C50" s="401" t="s">
        <v>42</v>
      </c>
      <c r="D50" s="402">
        <v>147038306</v>
      </c>
      <c r="E50" s="402">
        <v>150005625</v>
      </c>
      <c r="F50" s="402">
        <v>152027395</v>
      </c>
      <c r="G50" s="402">
        <v>157194589</v>
      </c>
      <c r="H50" s="402">
        <v>156955344</v>
      </c>
      <c r="I50" s="402">
        <v>159841934</v>
      </c>
      <c r="J50" s="402">
        <v>171840340</v>
      </c>
      <c r="K50" s="402">
        <v>179895530</v>
      </c>
      <c r="L50" s="402">
        <v>206656303</v>
      </c>
      <c r="M50" s="402">
        <v>209028511</v>
      </c>
      <c r="N50" s="402">
        <v>205901246</v>
      </c>
      <c r="O50" s="402">
        <v>204072985</v>
      </c>
      <c r="P50" s="402">
        <v>209476166</v>
      </c>
      <c r="Q50" s="402">
        <v>215899523</v>
      </c>
      <c r="R50" s="402">
        <v>221609230</v>
      </c>
      <c r="S50" s="402">
        <f>S40+S49</f>
        <v>222833964</v>
      </c>
      <c r="T50" s="402">
        <f>T40+T49</f>
        <v>229311309</v>
      </c>
    </row>
    <row r="51" spans="2:20" s="294" customFormat="1"/>
    <row r="52" spans="2:20" s="294" customFormat="1">
      <c r="S52" s="422"/>
      <c r="T52" s="422"/>
    </row>
    <row r="53" spans="2:20">
      <c r="S53" s="449"/>
      <c r="T53" s="449"/>
    </row>
    <row r="54" spans="2:20">
      <c r="S54" s="449"/>
      <c r="T54" s="449"/>
    </row>
    <row r="55" spans="2:20">
      <c r="S55" s="450"/>
      <c r="T55" s="450"/>
    </row>
    <row r="56" spans="2:20">
      <c r="S56" s="451"/>
      <c r="T56" s="451"/>
    </row>
    <row r="57" spans="2:20">
      <c r="S57" s="451"/>
      <c r="T57" s="451"/>
    </row>
    <row r="58" spans="2:20">
      <c r="S58" s="451"/>
      <c r="T58" s="451"/>
    </row>
    <row r="59" spans="2:20">
      <c r="S59" s="451"/>
      <c r="T59" s="451"/>
    </row>
    <row r="60" spans="2:20">
      <c r="S60" s="450"/>
      <c r="T60" s="450"/>
    </row>
    <row r="61" spans="2:20">
      <c r="S61" s="450"/>
      <c r="T61" s="450"/>
    </row>
    <row r="62" spans="2:20">
      <c r="S62" s="449"/>
      <c r="T62" s="449"/>
    </row>
    <row r="63" spans="2:20">
      <c r="S63" s="451"/>
      <c r="T63" s="451"/>
    </row>
    <row r="64" spans="2:20">
      <c r="S64" s="451"/>
      <c r="T64" s="451"/>
    </row>
    <row r="65" spans="19:20">
      <c r="S65" s="451"/>
      <c r="T65" s="451"/>
    </row>
    <row r="66" spans="19:20">
      <c r="S66" s="451"/>
      <c r="T66" s="451"/>
    </row>
    <row r="67" spans="19:20">
      <c r="S67" s="450"/>
      <c r="T67" s="450"/>
    </row>
    <row r="68" spans="19:20">
      <c r="S68" s="451"/>
      <c r="T68" s="451"/>
    </row>
    <row r="69" spans="19:20">
      <c r="S69" s="451"/>
      <c r="T69" s="451"/>
    </row>
    <row r="70" spans="19:20">
      <c r="S70" s="452"/>
      <c r="T70" s="452"/>
    </row>
    <row r="71" spans="19:20">
      <c r="S71" s="452"/>
      <c r="T71" s="452"/>
    </row>
    <row r="72" spans="19:20">
      <c r="S72" s="452"/>
      <c r="T72" s="452"/>
    </row>
    <row r="73" spans="19:20">
      <c r="S73" s="452"/>
      <c r="T73" s="452"/>
    </row>
    <row r="74" spans="19:20">
      <c r="S74" s="452"/>
      <c r="T74" s="452"/>
    </row>
    <row r="75" spans="19:20">
      <c r="S75" s="452"/>
      <c r="T75" s="452"/>
    </row>
    <row r="76" spans="19:20">
      <c r="S76" s="450"/>
      <c r="T76" s="450"/>
    </row>
    <row r="77" spans="19:20">
      <c r="S77" s="453"/>
      <c r="T77" s="453"/>
    </row>
    <row r="78" spans="19:20">
      <c r="S78" s="454"/>
      <c r="T78" s="454"/>
    </row>
    <row r="79" spans="19:20">
      <c r="S79" s="454"/>
      <c r="T79" s="454"/>
    </row>
    <row r="80" spans="19:20">
      <c r="S80" s="454"/>
      <c r="T80" s="454"/>
    </row>
    <row r="81" spans="19:20">
      <c r="S81" s="454"/>
      <c r="T81" s="454"/>
    </row>
    <row r="82" spans="19:20">
      <c r="S82" s="454"/>
      <c r="T82" s="454"/>
    </row>
    <row r="83" spans="19:20">
      <c r="S83" s="294"/>
      <c r="T83" s="294"/>
    </row>
  </sheetData>
  <customSheetViews>
    <customSheetView guid="{9AF4A83C-CF57-4B40-8A74-6A0EA6C2FE5C}" showPageBreaks="1" printArea="1" hiddenColumns="1" topLeftCell="A13">
      <selection activeCell="T38" sqref="T38"/>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899D69CD-4B7E-42BC-9944-5BD922EB798C}" showPageBreaks="1" printArea="1" topLeftCell="C1">
      <pane xSplit="1" ySplit="1" topLeftCell="M32" activePane="bottomRight" state="frozen"/>
      <selection pane="bottomRight" activeCell="O56" sqref="O56"/>
      <pageMargins left="0" right="0" top="0.98425196850393704" bottom="0.98425196850393704" header="0.51181102362204722" footer="0.51181102362204722"/>
      <pageSetup paperSize="9" scale="48" orientation="landscape" r:id="rId3"/>
      <headerFooter alignWithMargins="0"/>
    </customSheetView>
    <customSheetView guid="{687A4863-1825-4D63-B732-E76682E6DE4F}" showPageBreaks="1" printArea="1" hiddenColumns="1" topLeftCell="D10">
      <selection activeCell="R29" sqref="R29"/>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8DA78CF1-615A-4626-9893-6751995631A4}" showPageBreaks="1" printArea="1" topLeftCell="K1">
      <selection activeCell="N82" sqref="N82"/>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12F8D032-8143-430B-8DFF-852E8796C402}" showPageBreaks="1" printArea="1" topLeftCell="D10">
      <selection activeCell="R26" sqref="R26"/>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03E45F7C-841D-437F-8D80-EF29F00E2CA3}" showPageBreaks="1" printArea="1" topLeftCell="K1">
      <selection activeCell="N82" sqref="N82"/>
      <pageMargins left="0.98425196850393704" right="0.98425196850393704" top="0.98425196850393704" bottom="0.98425196850393704" header="0.51181102362204722" footer="0.51181102362204722"/>
      <pageSetup paperSize="9" scale="37" orientation="landscape" r:id="rId7"/>
      <headerFooter alignWithMargins="0"/>
    </customSheetView>
  </customSheetViews>
  <pageMargins left="0.98425196850393704" right="0.98425196850393704" top="0.98425196850393704" bottom="0.98425196850393704" header="0.51181102362204722" footer="0.51181102362204722"/>
  <pageSetup paperSize="9" scale="37" orientation="landscape" r:id="rId8"/>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9AF4A83C-CF57-4B40-8A74-6A0EA6C2FE5C}">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8DA78CF1-615A-4626-9893-6751995631A4}" state="hidden">
      <selection activeCell="D31" sqref="D31"/>
      <pageMargins left="0.7" right="0.7" top="0.75" bottom="0.75" header="0.3" footer="0.3"/>
    </customSheetView>
    <customSheetView guid="{12F8D032-8143-430B-8DFF-852E8796C402}" state="hidden">
      <selection activeCell="D31" sqref="D31"/>
      <pageMargins left="0.7" right="0.7" top="0.75" bottom="0.75" header="0.3" footer="0.3"/>
    </customSheetView>
    <customSheetView guid="{03E45F7C-841D-437F-8D80-EF29F00E2CA3}" state="hidden">
      <selection activeCell="D31" sqref="D31"/>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zoomScaleNormal="100" workbookViewId="0">
      <pane xSplit="2" ySplit="1" topLeftCell="P8" activePane="bottomRight" state="frozen"/>
      <selection pane="topRight" activeCell="C1" sqref="C1"/>
      <selection pane="bottomLeft" activeCell="A2" sqref="A2"/>
      <selection pane="bottomRight" activeCell="Y21" sqref="Y21"/>
    </sheetView>
  </sheetViews>
  <sheetFormatPr defaultColWidth="8.85546875" defaultRowHeight="14.25"/>
  <cols>
    <col min="1" max="2" width="50.85546875" style="6" customWidth="1"/>
    <col min="3" max="9" width="13.42578125" style="6" customWidth="1"/>
    <col min="10" max="16" width="13.42578125" style="322" customWidth="1"/>
    <col min="17" max="17" width="11.140625" style="6" bestFit="1" customWidth="1"/>
    <col min="18" max="18" width="11.140625" style="6" customWidth="1"/>
    <col min="19" max="19" width="13.140625" style="6" customWidth="1"/>
    <col min="20" max="16384" width="8.85546875" style="6"/>
  </cols>
  <sheetData>
    <row r="1" spans="1:19" s="375" customFormat="1" ht="19.5" customHeight="1" thickBot="1">
      <c r="A1" s="373" t="s">
        <v>89</v>
      </c>
      <c r="B1" s="373" t="s">
        <v>1</v>
      </c>
      <c r="C1" s="374" t="s">
        <v>189</v>
      </c>
      <c r="D1" s="374" t="s">
        <v>190</v>
      </c>
      <c r="E1" s="374" t="s">
        <v>191</v>
      </c>
      <c r="F1" s="374" t="s">
        <v>192</v>
      </c>
      <c r="G1" s="374" t="s">
        <v>193</v>
      </c>
      <c r="H1" s="374" t="s">
        <v>194</v>
      </c>
      <c r="I1" s="374" t="s">
        <v>195</v>
      </c>
      <c r="J1" s="374" t="s">
        <v>196</v>
      </c>
      <c r="K1" s="374" t="s">
        <v>197</v>
      </c>
      <c r="L1" s="374" t="s">
        <v>198</v>
      </c>
      <c r="M1" s="374" t="s">
        <v>622</v>
      </c>
      <c r="N1" s="374" t="s">
        <v>631</v>
      </c>
      <c r="O1" s="374" t="s">
        <v>669</v>
      </c>
      <c r="P1" s="374" t="s">
        <v>673</v>
      </c>
      <c r="Q1" s="374" t="s">
        <v>682</v>
      </c>
      <c r="R1" s="374" t="s">
        <v>694</v>
      </c>
    </row>
    <row r="2" spans="1:19" s="22" customFormat="1" ht="28.5">
      <c r="A2" s="381" t="s">
        <v>244</v>
      </c>
      <c r="B2" s="381" t="s">
        <v>150</v>
      </c>
      <c r="C2" s="376">
        <f>SUM(C3:C4,C6,C7:C10)</f>
        <v>1559802</v>
      </c>
      <c r="D2" s="376">
        <f>SUM(D3:D4,D6,D7:D10)</f>
        <v>1620968</v>
      </c>
      <c r="E2" s="376">
        <f>SUM(E3:E4,E6,E7:E10)</f>
        <v>1663808</v>
      </c>
      <c r="F2" s="376">
        <f>SUM(F3:F4,F6,F7:F10)</f>
        <v>1684729</v>
      </c>
      <c r="G2" s="376">
        <f>SUM(G3:G4,G6,G7:G10)</f>
        <v>1688501</v>
      </c>
      <c r="H2" s="376">
        <f t="shared" ref="H2:P2" si="0">SUM(H3:H4,H6,H7:H10)</f>
        <v>1736743</v>
      </c>
      <c r="I2" s="376">
        <f t="shared" si="0"/>
        <v>1805709</v>
      </c>
      <c r="J2" s="376">
        <f t="shared" si="0"/>
        <v>1982843</v>
      </c>
      <c r="K2" s="376">
        <f t="shared" si="0"/>
        <v>2081699</v>
      </c>
      <c r="L2" s="376">
        <f t="shared" si="0"/>
        <v>2116449</v>
      </c>
      <c r="M2" s="376">
        <f t="shared" si="0"/>
        <v>2166156</v>
      </c>
      <c r="N2" s="376">
        <f t="shared" si="0"/>
        <v>2097532</v>
      </c>
      <c r="O2" s="376">
        <f t="shared" si="0"/>
        <v>2050090</v>
      </c>
      <c r="P2" s="376">
        <f t="shared" si="0"/>
        <v>1758240</v>
      </c>
      <c r="Q2" s="376">
        <f>SUM(Q3:Q4,Q6,Q7:Q10)</f>
        <v>1548842</v>
      </c>
      <c r="R2" s="376">
        <f>SUM(R3:R4,R6,R7:R10)</f>
        <v>1539580</v>
      </c>
      <c r="S2" s="376"/>
    </row>
    <row r="3" spans="1:19" ht="15" customHeight="1">
      <c r="A3" s="382" t="s">
        <v>645</v>
      </c>
      <c r="B3" s="382" t="s">
        <v>644</v>
      </c>
      <c r="C3" s="377">
        <v>460085</v>
      </c>
      <c r="D3" s="377">
        <v>487186</v>
      </c>
      <c r="E3" s="377">
        <v>492361</v>
      </c>
      <c r="F3" s="377">
        <v>497431</v>
      </c>
      <c r="G3" s="377">
        <f t="shared" ref="G3:N3" si="1">G12+G20+G23</f>
        <v>496216</v>
      </c>
      <c r="H3" s="377">
        <f t="shared" si="1"/>
        <v>511595</v>
      </c>
      <c r="I3" s="377">
        <f t="shared" si="1"/>
        <v>534737</v>
      </c>
      <c r="J3" s="377">
        <f t="shared" si="1"/>
        <v>580009</v>
      </c>
      <c r="K3" s="377">
        <f t="shared" si="1"/>
        <v>612516</v>
      </c>
      <c r="L3" s="377">
        <f t="shared" si="1"/>
        <v>622815</v>
      </c>
      <c r="M3" s="377">
        <f t="shared" si="1"/>
        <v>638868</v>
      </c>
      <c r="N3" s="377">
        <f t="shared" si="1"/>
        <v>645950</v>
      </c>
      <c r="O3" s="377">
        <f t="shared" ref="O3:P3" si="2">O12+O20+O23</f>
        <v>626627</v>
      </c>
      <c r="P3" s="377">
        <f t="shared" si="2"/>
        <v>527245</v>
      </c>
      <c r="Q3" s="426">
        <f>Q12+Q20+Q23</f>
        <v>462046</v>
      </c>
      <c r="R3" s="426">
        <f>R12+R20+R23</f>
        <v>466777</v>
      </c>
      <c r="S3" s="426"/>
    </row>
    <row r="4" spans="1:19" ht="15" customHeight="1">
      <c r="A4" s="382" t="s">
        <v>246</v>
      </c>
      <c r="B4" s="382" t="s">
        <v>175</v>
      </c>
      <c r="C4" s="377">
        <v>853134</v>
      </c>
      <c r="D4" s="377">
        <v>888127</v>
      </c>
      <c r="E4" s="377">
        <v>920251</v>
      </c>
      <c r="F4" s="377">
        <v>940928</v>
      </c>
      <c r="G4" s="377">
        <f t="shared" ref="G4:N5" si="3">G13+G24</f>
        <v>947745</v>
      </c>
      <c r="H4" s="377">
        <f t="shared" si="3"/>
        <v>978260</v>
      </c>
      <c r="I4" s="377">
        <f t="shared" si="3"/>
        <v>1002343</v>
      </c>
      <c r="J4" s="377">
        <f t="shared" si="3"/>
        <v>1100303</v>
      </c>
      <c r="K4" s="377">
        <f t="shared" si="3"/>
        <v>1156682</v>
      </c>
      <c r="L4" s="377">
        <f t="shared" si="3"/>
        <v>1194984</v>
      </c>
      <c r="M4" s="377">
        <f t="shared" si="3"/>
        <v>1239653</v>
      </c>
      <c r="N4" s="377">
        <f t="shared" si="3"/>
        <v>1173562</v>
      </c>
      <c r="O4" s="377">
        <f>O13+O24</f>
        <v>1161883</v>
      </c>
      <c r="P4" s="377">
        <f>P13+P24</f>
        <v>1000596</v>
      </c>
      <c r="Q4" s="426">
        <f>Q13+Q24</f>
        <v>868014</v>
      </c>
      <c r="R4" s="426">
        <f>R13+R24</f>
        <v>871255</v>
      </c>
      <c r="S4" s="426"/>
    </row>
    <row r="5" spans="1:19" s="15" customFormat="1" ht="15" customHeight="1">
      <c r="A5" s="383" t="s">
        <v>247</v>
      </c>
      <c r="B5" s="383" t="s">
        <v>259</v>
      </c>
      <c r="C5" s="378">
        <v>250682</v>
      </c>
      <c r="D5" s="378">
        <v>262395</v>
      </c>
      <c r="E5" s="378">
        <v>273039</v>
      </c>
      <c r="F5" s="378">
        <v>280480</v>
      </c>
      <c r="G5" s="377">
        <f t="shared" si="3"/>
        <v>280304</v>
      </c>
      <c r="H5" s="377">
        <f t="shared" si="3"/>
        <v>293213</v>
      </c>
      <c r="I5" s="377">
        <f t="shared" si="3"/>
        <v>303386</v>
      </c>
      <c r="J5" s="377">
        <f t="shared" si="3"/>
        <v>355178</v>
      </c>
      <c r="K5" s="377">
        <f t="shared" si="3"/>
        <v>396264</v>
      </c>
      <c r="L5" s="377">
        <f t="shared" si="3"/>
        <v>407861</v>
      </c>
      <c r="M5" s="377">
        <f t="shared" si="3"/>
        <v>418730</v>
      </c>
      <c r="N5" s="377">
        <f t="shared" si="3"/>
        <v>423653</v>
      </c>
      <c r="O5" s="377">
        <f t="shared" ref="O5:P5" si="4">O14+O25</f>
        <v>423909</v>
      </c>
      <c r="P5" s="377">
        <f t="shared" si="4"/>
        <v>359484</v>
      </c>
      <c r="Q5" s="427">
        <f>Q14+Q25</f>
        <v>286950</v>
      </c>
      <c r="R5" s="427">
        <f>R14+R25</f>
        <v>278684</v>
      </c>
      <c r="S5" s="427"/>
    </row>
    <row r="6" spans="1:19" ht="15" customHeight="1">
      <c r="A6" s="382" t="s">
        <v>650</v>
      </c>
      <c r="B6" s="382" t="s">
        <v>651</v>
      </c>
      <c r="C6" s="377">
        <v>161140</v>
      </c>
      <c r="D6" s="377">
        <v>162598</v>
      </c>
      <c r="E6" s="377">
        <v>169278</v>
      </c>
      <c r="F6" s="377">
        <v>167983</v>
      </c>
      <c r="G6" s="377">
        <f>G21+G26</f>
        <v>169101</v>
      </c>
      <c r="H6" s="377">
        <f t="shared" ref="H6:N6" si="5">H21+H26</f>
        <v>169183</v>
      </c>
      <c r="I6" s="377">
        <f t="shared" si="5"/>
        <v>192883</v>
      </c>
      <c r="J6" s="377">
        <f t="shared" si="5"/>
        <v>211727</v>
      </c>
      <c r="K6" s="377">
        <f t="shared" si="5"/>
        <v>228036</v>
      </c>
      <c r="L6" s="377">
        <f t="shared" si="5"/>
        <v>215282</v>
      </c>
      <c r="M6" s="377">
        <f t="shared" si="5"/>
        <v>203939</v>
      </c>
      <c r="N6" s="377">
        <f t="shared" si="5"/>
        <v>207409</v>
      </c>
      <c r="O6" s="377">
        <f t="shared" ref="O6:P6" si="6">O21+O26</f>
        <v>199946</v>
      </c>
      <c r="P6" s="377">
        <f t="shared" si="6"/>
        <v>204724</v>
      </c>
      <c r="Q6" s="426">
        <f>Q21+Q26</f>
        <v>213409</v>
      </c>
      <c r="R6" s="426">
        <f>R21+R26</f>
        <v>208088</v>
      </c>
      <c r="S6" s="426"/>
    </row>
    <row r="7" spans="1:19" ht="15" customHeight="1">
      <c r="A7" s="382" t="s">
        <v>249</v>
      </c>
      <c r="B7" s="382" t="s">
        <v>261</v>
      </c>
      <c r="C7" s="377">
        <v>3093</v>
      </c>
      <c r="D7" s="377">
        <v>6082</v>
      </c>
      <c r="E7" s="377">
        <v>9178</v>
      </c>
      <c r="F7" s="377">
        <v>8989</v>
      </c>
      <c r="G7" s="377">
        <f>G15</f>
        <v>13653</v>
      </c>
      <c r="H7" s="377">
        <f t="shared" ref="H7:N7" si="7">H15</f>
        <v>15780</v>
      </c>
      <c r="I7" s="377">
        <f t="shared" si="7"/>
        <v>16818</v>
      </c>
      <c r="J7" s="377">
        <f t="shared" si="7"/>
        <v>26701</v>
      </c>
      <c r="K7" s="377">
        <f t="shared" si="7"/>
        <v>24615</v>
      </c>
      <c r="L7" s="377">
        <f t="shared" si="7"/>
        <v>25573</v>
      </c>
      <c r="M7" s="377">
        <f t="shared" si="7"/>
        <v>26866</v>
      </c>
      <c r="N7" s="377">
        <f t="shared" si="7"/>
        <v>17314</v>
      </c>
      <c r="O7" s="377">
        <f t="shared" ref="O7:P7" si="8">O15</f>
        <v>11609</v>
      </c>
      <c r="P7" s="377">
        <f t="shared" si="8"/>
        <v>3725</v>
      </c>
      <c r="Q7" s="426">
        <f t="shared" ref="Q7:R10" si="9">Q15</f>
        <v>454</v>
      </c>
      <c r="R7" s="426">
        <f t="shared" si="9"/>
        <v>546</v>
      </c>
      <c r="S7" s="426"/>
    </row>
    <row r="8" spans="1:19">
      <c r="A8" s="382" t="s">
        <v>62</v>
      </c>
      <c r="B8" s="382" t="s">
        <v>17</v>
      </c>
      <c r="C8" s="377">
        <v>15191</v>
      </c>
      <c r="D8" s="377">
        <v>16183</v>
      </c>
      <c r="E8" s="377">
        <v>16367</v>
      </c>
      <c r="F8" s="377">
        <v>16484</v>
      </c>
      <c r="G8" s="377">
        <f t="shared" ref="G8:N10" si="10">G16</f>
        <v>7691</v>
      </c>
      <c r="H8" s="377">
        <f t="shared" si="10"/>
        <v>8378</v>
      </c>
      <c r="I8" s="377">
        <f t="shared" si="10"/>
        <v>7816</v>
      </c>
      <c r="J8" s="377">
        <f t="shared" si="10"/>
        <v>11945</v>
      </c>
      <c r="K8" s="377">
        <f t="shared" si="10"/>
        <v>12821</v>
      </c>
      <c r="L8" s="377">
        <f t="shared" si="10"/>
        <v>12562</v>
      </c>
      <c r="M8" s="377">
        <f t="shared" si="10"/>
        <v>11057</v>
      </c>
      <c r="N8" s="377">
        <f t="shared" si="10"/>
        <v>11170</v>
      </c>
      <c r="O8" s="377">
        <f t="shared" ref="O8:P8" si="11">O16</f>
        <v>9889</v>
      </c>
      <c r="P8" s="377">
        <f t="shared" si="11"/>
        <v>2304</v>
      </c>
      <c r="Q8" s="426">
        <f t="shared" si="9"/>
        <v>228</v>
      </c>
      <c r="R8" s="426">
        <f t="shared" si="9"/>
        <v>-318</v>
      </c>
      <c r="S8" s="426"/>
    </row>
    <row r="9" spans="1:19">
      <c r="A9" s="382" t="s">
        <v>248</v>
      </c>
      <c r="B9" s="382" t="s">
        <v>177</v>
      </c>
      <c r="C9" s="377">
        <v>1710</v>
      </c>
      <c r="D9" s="377">
        <v>1518</v>
      </c>
      <c r="E9" s="377">
        <v>1445</v>
      </c>
      <c r="F9" s="377">
        <v>1703</v>
      </c>
      <c r="G9" s="377">
        <f t="shared" si="10"/>
        <v>1974</v>
      </c>
      <c r="H9" s="377">
        <f t="shared" si="10"/>
        <v>1941</v>
      </c>
      <c r="I9" s="377">
        <f t="shared" si="10"/>
        <v>2796</v>
      </c>
      <c r="J9" s="377">
        <f t="shared" si="10"/>
        <v>3083</v>
      </c>
      <c r="K9" s="377">
        <f t="shared" si="10"/>
        <v>2762</v>
      </c>
      <c r="L9" s="377">
        <f t="shared" si="10"/>
        <v>2496</v>
      </c>
      <c r="M9" s="377">
        <f t="shared" si="10"/>
        <v>2448</v>
      </c>
      <c r="N9" s="377">
        <f t="shared" si="10"/>
        <v>2447</v>
      </c>
      <c r="O9" s="377">
        <f t="shared" ref="O9:P9" si="12">O17</f>
        <v>2803</v>
      </c>
      <c r="P9" s="377">
        <f t="shared" si="12"/>
        <v>2330</v>
      </c>
      <c r="Q9" s="426">
        <f t="shared" si="9"/>
        <v>1514</v>
      </c>
      <c r="R9" s="426">
        <f t="shared" si="9"/>
        <v>1270</v>
      </c>
      <c r="S9" s="426"/>
    </row>
    <row r="10" spans="1:19">
      <c r="A10" s="382" t="s">
        <v>250</v>
      </c>
      <c r="B10" s="382" t="s">
        <v>262</v>
      </c>
      <c r="C10" s="377">
        <v>65449</v>
      </c>
      <c r="D10" s="377">
        <v>59274</v>
      </c>
      <c r="E10" s="377">
        <v>54928</v>
      </c>
      <c r="F10" s="377">
        <v>51211</v>
      </c>
      <c r="G10" s="377">
        <f t="shared" si="10"/>
        <v>52121</v>
      </c>
      <c r="H10" s="377">
        <f t="shared" si="10"/>
        <v>51606</v>
      </c>
      <c r="I10" s="377">
        <f t="shared" si="10"/>
        <v>48316</v>
      </c>
      <c r="J10" s="377">
        <f t="shared" si="10"/>
        <v>49075</v>
      </c>
      <c r="K10" s="377">
        <f t="shared" si="10"/>
        <v>44267</v>
      </c>
      <c r="L10" s="377">
        <f t="shared" si="10"/>
        <v>42737</v>
      </c>
      <c r="M10" s="377">
        <f t="shared" si="10"/>
        <v>43325</v>
      </c>
      <c r="N10" s="377">
        <f t="shared" si="10"/>
        <v>39680</v>
      </c>
      <c r="O10" s="377">
        <f t="shared" ref="O10:P10" si="13">O18</f>
        <v>37333</v>
      </c>
      <c r="P10" s="377">
        <f t="shared" si="13"/>
        <v>17316</v>
      </c>
      <c r="Q10" s="426">
        <f t="shared" si="9"/>
        <v>3177</v>
      </c>
      <c r="R10" s="426">
        <f t="shared" si="9"/>
        <v>-8038</v>
      </c>
      <c r="S10" s="426"/>
    </row>
    <row r="11" spans="1:19" s="22" customFormat="1" ht="28.5">
      <c r="A11" s="381" t="s">
        <v>119</v>
      </c>
      <c r="B11" s="381" t="s">
        <v>123</v>
      </c>
      <c r="C11" s="12">
        <f t="shared" ref="C11:P11" si="14">SUM(C12:C13,C15,C16:C18)</f>
        <v>0</v>
      </c>
      <c r="D11" s="12">
        <f t="shared" si="14"/>
        <v>0</v>
      </c>
      <c r="E11" s="12">
        <f t="shared" si="14"/>
        <v>0</v>
      </c>
      <c r="F11" s="12">
        <f t="shared" si="14"/>
        <v>0</v>
      </c>
      <c r="G11" s="12">
        <f t="shared" si="14"/>
        <v>1487943</v>
      </c>
      <c r="H11" s="12">
        <f t="shared" si="14"/>
        <v>1537794</v>
      </c>
      <c r="I11" s="12">
        <f t="shared" si="14"/>
        <v>1584506</v>
      </c>
      <c r="J11" s="12">
        <f t="shared" si="14"/>
        <v>1734889</v>
      </c>
      <c r="K11" s="12">
        <f t="shared" si="14"/>
        <v>1821282</v>
      </c>
      <c r="L11" s="12">
        <f t="shared" si="14"/>
        <v>1869671</v>
      </c>
      <c r="M11" s="12">
        <f t="shared" si="14"/>
        <v>1923854</v>
      </c>
      <c r="N11" s="12">
        <f t="shared" si="14"/>
        <v>1852731</v>
      </c>
      <c r="O11" s="12">
        <f t="shared" si="14"/>
        <v>1816161</v>
      </c>
      <c r="P11" s="12">
        <f t="shared" si="14"/>
        <v>1535340</v>
      </c>
      <c r="Q11" s="12">
        <f>SUM(Q12:Q13,Q15,Q16:Q18)</f>
        <v>1323301</v>
      </c>
      <c r="R11" s="12">
        <f t="shared" ref="R11" si="15">SUM(R12:R13,R15,R16:R18)</f>
        <v>1311566</v>
      </c>
      <c r="S11" s="12"/>
    </row>
    <row r="12" spans="1:19" s="322" customFormat="1" ht="15" customHeight="1">
      <c r="A12" s="350" t="s">
        <v>645</v>
      </c>
      <c r="B12" s="350" t="s">
        <v>644</v>
      </c>
      <c r="C12" s="9">
        <v>0</v>
      </c>
      <c r="D12" s="9">
        <v>0</v>
      </c>
      <c r="E12" s="9">
        <v>0</v>
      </c>
      <c r="F12" s="9">
        <v>0</v>
      </c>
      <c r="G12" s="9">
        <v>495715</v>
      </c>
      <c r="H12" s="9">
        <v>511085</v>
      </c>
      <c r="I12" s="9">
        <v>534228</v>
      </c>
      <c r="J12" s="9">
        <v>575313</v>
      </c>
      <c r="K12" s="9">
        <v>607477</v>
      </c>
      <c r="L12" s="9">
        <v>617598</v>
      </c>
      <c r="M12" s="9">
        <v>627128</v>
      </c>
      <c r="N12" s="9">
        <v>634055</v>
      </c>
      <c r="O12" s="9">
        <v>615521</v>
      </c>
      <c r="P12" s="9">
        <v>517023</v>
      </c>
      <c r="Q12" s="429">
        <v>454302</v>
      </c>
      <c r="R12" s="429">
        <v>454009</v>
      </c>
    </row>
    <row r="13" spans="1:19" s="322" customFormat="1">
      <c r="A13" s="350" t="s">
        <v>246</v>
      </c>
      <c r="B13" s="350" t="s">
        <v>175</v>
      </c>
      <c r="C13" s="9">
        <v>0</v>
      </c>
      <c r="D13" s="9">
        <v>0</v>
      </c>
      <c r="E13" s="9">
        <v>0</v>
      </c>
      <c r="F13" s="9">
        <v>0</v>
      </c>
      <c r="G13" s="9">
        <v>916789</v>
      </c>
      <c r="H13" s="9">
        <v>949004</v>
      </c>
      <c r="I13" s="9">
        <v>974532</v>
      </c>
      <c r="J13" s="9">
        <v>1068772</v>
      </c>
      <c r="K13" s="9">
        <v>1129340</v>
      </c>
      <c r="L13" s="9">
        <v>1168705</v>
      </c>
      <c r="M13" s="9">
        <v>1213030</v>
      </c>
      <c r="N13" s="9">
        <v>1148065</v>
      </c>
      <c r="O13" s="9">
        <f>1139006</f>
        <v>1139006</v>
      </c>
      <c r="P13" s="9">
        <v>992642</v>
      </c>
      <c r="Q13" s="428">
        <v>863626</v>
      </c>
      <c r="R13" s="429">
        <f>872696-8599</f>
        <v>864097</v>
      </c>
    </row>
    <row r="14" spans="1:19" s="379" customFormat="1">
      <c r="A14" s="383" t="s">
        <v>247</v>
      </c>
      <c r="B14" s="383" t="s">
        <v>259</v>
      </c>
      <c r="C14" s="9">
        <v>0</v>
      </c>
      <c r="D14" s="9">
        <v>0</v>
      </c>
      <c r="E14" s="9">
        <v>0</v>
      </c>
      <c r="F14" s="9">
        <v>0</v>
      </c>
      <c r="G14" s="9">
        <v>280304</v>
      </c>
      <c r="H14" s="9">
        <v>293213</v>
      </c>
      <c r="I14" s="9">
        <v>303386</v>
      </c>
      <c r="J14" s="9">
        <v>355178</v>
      </c>
      <c r="K14" s="9">
        <v>396264</v>
      </c>
      <c r="L14" s="9">
        <v>407861</v>
      </c>
      <c r="M14" s="9">
        <v>418730</v>
      </c>
      <c r="N14" s="9">
        <v>423653</v>
      </c>
      <c r="O14" s="9">
        <v>423909</v>
      </c>
      <c r="P14" s="9">
        <v>359484</v>
      </c>
      <c r="Q14" s="428">
        <v>286950</v>
      </c>
      <c r="R14" s="429">
        <v>278684</v>
      </c>
    </row>
    <row r="15" spans="1:19" s="322" customFormat="1">
      <c r="A15" s="350" t="s">
        <v>249</v>
      </c>
      <c r="B15" s="350" t="s">
        <v>261</v>
      </c>
      <c r="C15" s="9">
        <v>0</v>
      </c>
      <c r="D15" s="9">
        <v>0</v>
      </c>
      <c r="E15" s="9">
        <v>0</v>
      </c>
      <c r="F15" s="9">
        <v>0</v>
      </c>
      <c r="G15" s="9">
        <v>13653</v>
      </c>
      <c r="H15" s="9">
        <v>15780</v>
      </c>
      <c r="I15" s="9">
        <v>16818</v>
      </c>
      <c r="J15" s="9">
        <v>26701</v>
      </c>
      <c r="K15" s="9">
        <v>24615</v>
      </c>
      <c r="L15" s="9">
        <v>25573</v>
      </c>
      <c r="M15" s="9">
        <v>26866</v>
      </c>
      <c r="N15" s="9">
        <v>17314</v>
      </c>
      <c r="O15" s="9">
        <f>11609</f>
        <v>11609</v>
      </c>
      <c r="P15" s="9">
        <v>3725</v>
      </c>
      <c r="Q15" s="428">
        <v>454</v>
      </c>
      <c r="R15" s="429">
        <v>546</v>
      </c>
    </row>
    <row r="16" spans="1:19" s="322" customFormat="1">
      <c r="A16" s="350" t="s">
        <v>62</v>
      </c>
      <c r="B16" s="350" t="s">
        <v>17</v>
      </c>
      <c r="C16" s="9">
        <v>0</v>
      </c>
      <c r="D16" s="9">
        <v>0</v>
      </c>
      <c r="E16" s="9">
        <v>0</v>
      </c>
      <c r="F16" s="9">
        <v>0</v>
      </c>
      <c r="G16" s="9">
        <v>7691</v>
      </c>
      <c r="H16" s="9">
        <v>8378</v>
      </c>
      <c r="I16" s="9">
        <v>7816</v>
      </c>
      <c r="J16" s="9">
        <v>11945</v>
      </c>
      <c r="K16" s="9">
        <v>12821</v>
      </c>
      <c r="L16" s="9">
        <v>12562</v>
      </c>
      <c r="M16" s="9">
        <v>11057</v>
      </c>
      <c r="N16" s="9">
        <v>11170</v>
      </c>
      <c r="O16" s="9">
        <v>9889</v>
      </c>
      <c r="P16" s="9">
        <v>2304</v>
      </c>
      <c r="Q16" s="428">
        <v>228</v>
      </c>
      <c r="R16" s="429">
        <v>-318</v>
      </c>
    </row>
    <row r="17" spans="1:19" s="322" customFormat="1">
      <c r="A17" s="350" t="s">
        <v>248</v>
      </c>
      <c r="B17" s="350" t="s">
        <v>177</v>
      </c>
      <c r="C17" s="9">
        <v>0</v>
      </c>
      <c r="D17" s="9">
        <v>0</v>
      </c>
      <c r="E17" s="9">
        <v>0</v>
      </c>
      <c r="F17" s="9">
        <v>0</v>
      </c>
      <c r="G17" s="9">
        <v>1974</v>
      </c>
      <c r="H17" s="9">
        <v>1941</v>
      </c>
      <c r="I17" s="9">
        <v>2796</v>
      </c>
      <c r="J17" s="9">
        <v>3083</v>
      </c>
      <c r="K17" s="9">
        <v>2762</v>
      </c>
      <c r="L17" s="9">
        <v>2496</v>
      </c>
      <c r="M17" s="9">
        <v>2448</v>
      </c>
      <c r="N17" s="9">
        <v>2447</v>
      </c>
      <c r="O17" s="9">
        <f>2802+1</f>
        <v>2803</v>
      </c>
      <c r="P17" s="9">
        <v>2330</v>
      </c>
      <c r="Q17" s="429">
        <v>1514</v>
      </c>
      <c r="R17" s="429">
        <v>1270</v>
      </c>
    </row>
    <row r="18" spans="1:19" s="322" customFormat="1">
      <c r="A18" s="350" t="s">
        <v>250</v>
      </c>
      <c r="B18" s="350" t="s">
        <v>262</v>
      </c>
      <c r="C18" s="9">
        <v>0</v>
      </c>
      <c r="D18" s="9">
        <v>0</v>
      </c>
      <c r="E18" s="9">
        <v>0</v>
      </c>
      <c r="F18" s="9">
        <v>0</v>
      </c>
      <c r="G18" s="9">
        <v>52121</v>
      </c>
      <c r="H18" s="9">
        <v>51606</v>
      </c>
      <c r="I18" s="9">
        <v>48316</v>
      </c>
      <c r="J18" s="9">
        <v>49075</v>
      </c>
      <c r="K18" s="9">
        <v>44267</v>
      </c>
      <c r="L18" s="9">
        <v>42737</v>
      </c>
      <c r="M18" s="9">
        <v>43325</v>
      </c>
      <c r="N18" s="9">
        <v>39680</v>
      </c>
      <c r="O18" s="9">
        <v>37333</v>
      </c>
      <c r="P18" s="9">
        <v>17316</v>
      </c>
      <c r="Q18" s="428">
        <v>3177</v>
      </c>
      <c r="R18" s="429">
        <v>-8038</v>
      </c>
    </row>
    <row r="19" spans="1:19" s="380" customFormat="1" ht="42.75">
      <c r="A19" s="381" t="s">
        <v>251</v>
      </c>
      <c r="B19" s="381" t="s">
        <v>124</v>
      </c>
      <c r="C19" s="12">
        <f t="shared" ref="C19:J19" si="16">SUM(C20:C21)</f>
        <v>0</v>
      </c>
      <c r="D19" s="12">
        <f t="shared" si="16"/>
        <v>0</v>
      </c>
      <c r="E19" s="12">
        <f t="shared" si="16"/>
        <v>0</v>
      </c>
      <c r="F19" s="12">
        <f t="shared" si="16"/>
        <v>0</v>
      </c>
      <c r="G19" s="12">
        <f t="shared" si="16"/>
        <v>163239</v>
      </c>
      <c r="H19" s="12">
        <f t="shared" si="16"/>
        <v>174832</v>
      </c>
      <c r="I19" s="12">
        <f t="shared" si="16"/>
        <v>189226</v>
      </c>
      <c r="J19" s="12">
        <f t="shared" si="16"/>
        <v>206081</v>
      </c>
      <c r="K19" s="12">
        <f t="shared" ref="K19:P19" si="17">SUM(K20:K21)</f>
        <v>209674</v>
      </c>
      <c r="L19" s="12">
        <f t="shared" si="17"/>
        <v>199210</v>
      </c>
      <c r="M19" s="12">
        <f t="shared" si="17"/>
        <v>209193</v>
      </c>
      <c r="N19" s="12">
        <f t="shared" si="17"/>
        <v>215747</v>
      </c>
      <c r="O19" s="12">
        <f t="shared" si="17"/>
        <v>206593</v>
      </c>
      <c r="P19" s="12">
        <f t="shared" si="17"/>
        <v>209592</v>
      </c>
      <c r="Q19" s="430">
        <f>SUM(Q20:Q21)</f>
        <v>219908</v>
      </c>
      <c r="R19" s="430">
        <f>SUM(R20:R21)</f>
        <v>217748</v>
      </c>
      <c r="S19" s="430"/>
    </row>
    <row r="20" spans="1:19" s="322" customFormat="1">
      <c r="A20" s="350" t="s">
        <v>245</v>
      </c>
      <c r="B20" s="350" t="s">
        <v>173</v>
      </c>
      <c r="C20" s="9">
        <v>0</v>
      </c>
      <c r="D20" s="9">
        <v>0</v>
      </c>
      <c r="E20" s="9">
        <v>0</v>
      </c>
      <c r="F20" s="9">
        <v>0</v>
      </c>
      <c r="G20" s="9">
        <v>0</v>
      </c>
      <c r="H20" s="9">
        <v>0</v>
      </c>
      <c r="I20" s="9">
        <v>0</v>
      </c>
      <c r="J20" s="9">
        <v>4179</v>
      </c>
      <c r="K20" s="9">
        <v>4538</v>
      </c>
      <c r="L20" s="9">
        <v>4707</v>
      </c>
      <c r="M20" s="9">
        <v>11223</v>
      </c>
      <c r="N20" s="9">
        <v>11553</v>
      </c>
      <c r="O20" s="9">
        <v>10598</v>
      </c>
      <c r="P20" s="9">
        <v>9826</v>
      </c>
      <c r="Q20" s="428">
        <v>7521</v>
      </c>
      <c r="R20" s="428">
        <v>12553</v>
      </c>
    </row>
    <row r="21" spans="1:19" s="322" customFormat="1">
      <c r="A21" s="384" t="s">
        <v>650</v>
      </c>
      <c r="B21" s="350" t="s">
        <v>651</v>
      </c>
      <c r="C21" s="9">
        <v>0</v>
      </c>
      <c r="D21" s="9">
        <v>0</v>
      </c>
      <c r="E21" s="9">
        <v>0</v>
      </c>
      <c r="F21" s="9">
        <v>0</v>
      </c>
      <c r="G21" s="9">
        <v>163239</v>
      </c>
      <c r="H21" s="9">
        <v>174832</v>
      </c>
      <c r="I21" s="9">
        <v>189226</v>
      </c>
      <c r="J21" s="9">
        <v>201902</v>
      </c>
      <c r="K21" s="9">
        <v>205136</v>
      </c>
      <c r="L21" s="9">
        <v>194503</v>
      </c>
      <c r="M21" s="9">
        <v>197970</v>
      </c>
      <c r="N21" s="9">
        <v>204194</v>
      </c>
      <c r="O21" s="9">
        <v>195995</v>
      </c>
      <c r="P21" s="9">
        <v>199766</v>
      </c>
      <c r="Q21" s="428">
        <v>212387</v>
      </c>
      <c r="R21" s="428">
        <v>205195</v>
      </c>
    </row>
    <row r="22" spans="1:19" s="22" customFormat="1" ht="42.75">
      <c r="A22" s="381" t="s">
        <v>121</v>
      </c>
      <c r="B22" s="381" t="s">
        <v>122</v>
      </c>
      <c r="C22" s="12">
        <f t="shared" ref="C22:J22" si="18">SUM(C23:C24,C26)</f>
        <v>0</v>
      </c>
      <c r="D22" s="12">
        <f t="shared" si="18"/>
        <v>0</v>
      </c>
      <c r="E22" s="12">
        <f t="shared" si="18"/>
        <v>0</v>
      </c>
      <c r="F22" s="12">
        <f t="shared" si="18"/>
        <v>0</v>
      </c>
      <c r="G22" s="12">
        <f t="shared" si="18"/>
        <v>37319</v>
      </c>
      <c r="H22" s="12">
        <f t="shared" si="18"/>
        <v>24117</v>
      </c>
      <c r="I22" s="12">
        <f t="shared" si="18"/>
        <v>31977</v>
      </c>
      <c r="J22" s="12">
        <f t="shared" si="18"/>
        <v>41873</v>
      </c>
      <c r="K22" s="12">
        <f t="shared" ref="K22:P22" si="19">SUM(K23:K24,K26)</f>
        <v>50743</v>
      </c>
      <c r="L22" s="12">
        <f t="shared" si="19"/>
        <v>47568</v>
      </c>
      <c r="M22" s="12">
        <f t="shared" si="19"/>
        <v>33109</v>
      </c>
      <c r="N22" s="12">
        <f t="shared" si="19"/>
        <v>29054</v>
      </c>
      <c r="O22" s="12">
        <f t="shared" si="19"/>
        <v>27336</v>
      </c>
      <c r="P22" s="12">
        <f t="shared" si="19"/>
        <v>13308</v>
      </c>
      <c r="Q22" s="431">
        <f>SUM(Q23:Q24,Q26)</f>
        <v>5633</v>
      </c>
      <c r="R22" s="431">
        <f>SUM(R23:R24,R26)</f>
        <v>10266</v>
      </c>
      <c r="S22" s="431"/>
    </row>
    <row r="23" spans="1:19">
      <c r="A23" s="350" t="s">
        <v>245</v>
      </c>
      <c r="B23" s="350" t="s">
        <v>173</v>
      </c>
      <c r="C23" s="9">
        <v>0</v>
      </c>
      <c r="D23" s="9">
        <v>0</v>
      </c>
      <c r="E23" s="9">
        <v>0</v>
      </c>
      <c r="F23" s="9">
        <v>0</v>
      </c>
      <c r="G23" s="9">
        <v>501</v>
      </c>
      <c r="H23" s="9">
        <v>510</v>
      </c>
      <c r="I23" s="9">
        <v>509</v>
      </c>
      <c r="J23" s="9">
        <v>517</v>
      </c>
      <c r="K23" s="9">
        <v>501</v>
      </c>
      <c r="L23" s="9">
        <v>510</v>
      </c>
      <c r="M23" s="9">
        <v>517</v>
      </c>
      <c r="N23" s="9">
        <v>342</v>
      </c>
      <c r="O23" s="9">
        <v>508</v>
      </c>
      <c r="P23" s="9">
        <v>396</v>
      </c>
      <c r="Q23" s="428">
        <v>223</v>
      </c>
      <c r="R23" s="428">
        <v>215</v>
      </c>
    </row>
    <row r="24" spans="1:19">
      <c r="A24" s="350" t="s">
        <v>246</v>
      </c>
      <c r="B24" s="350" t="s">
        <v>175</v>
      </c>
      <c r="C24" s="9">
        <v>0</v>
      </c>
      <c r="D24" s="9">
        <v>0</v>
      </c>
      <c r="E24" s="9">
        <v>0</v>
      </c>
      <c r="F24" s="9">
        <v>0</v>
      </c>
      <c r="G24" s="9">
        <v>30956</v>
      </c>
      <c r="H24" s="9">
        <v>29256</v>
      </c>
      <c r="I24" s="9">
        <v>27811</v>
      </c>
      <c r="J24" s="9">
        <v>31531</v>
      </c>
      <c r="K24" s="9">
        <v>27342</v>
      </c>
      <c r="L24" s="9">
        <v>26279</v>
      </c>
      <c r="M24" s="9">
        <v>26623</v>
      </c>
      <c r="N24" s="9">
        <v>25497</v>
      </c>
      <c r="O24" s="9">
        <f>22878-1</f>
        <v>22877</v>
      </c>
      <c r="P24" s="9">
        <v>7954</v>
      </c>
      <c r="Q24" s="428">
        <v>4388</v>
      </c>
      <c r="R24" s="428">
        <f>-1441+8599</f>
        <v>7158</v>
      </c>
    </row>
    <row r="25" spans="1:19" s="15" customFormat="1">
      <c r="A25" s="383" t="s">
        <v>247</v>
      </c>
      <c r="B25" s="383" t="s">
        <v>259</v>
      </c>
      <c r="C25" s="14">
        <v>0</v>
      </c>
      <c r="D25" s="14">
        <v>0</v>
      </c>
      <c r="E25" s="14">
        <v>0</v>
      </c>
      <c r="F25" s="14">
        <v>0</v>
      </c>
      <c r="G25" s="14">
        <v>0</v>
      </c>
      <c r="H25" s="14">
        <v>0</v>
      </c>
      <c r="I25" s="14">
        <v>0</v>
      </c>
      <c r="J25" s="14">
        <v>0</v>
      </c>
      <c r="K25" s="14">
        <v>0</v>
      </c>
      <c r="L25" s="14">
        <v>0</v>
      </c>
      <c r="M25" s="14">
        <v>0</v>
      </c>
      <c r="N25" s="14">
        <v>0</v>
      </c>
      <c r="O25" s="14">
        <v>0</v>
      </c>
      <c r="P25" s="14">
        <v>0</v>
      </c>
      <c r="Q25" s="428">
        <v>0</v>
      </c>
      <c r="R25" s="428">
        <v>0</v>
      </c>
    </row>
    <row r="26" spans="1:19">
      <c r="A26" s="384" t="s">
        <v>650</v>
      </c>
      <c r="B26" s="350" t="s">
        <v>517</v>
      </c>
      <c r="C26" s="9">
        <v>0</v>
      </c>
      <c r="D26" s="9">
        <v>0</v>
      </c>
      <c r="E26" s="9">
        <v>0</v>
      </c>
      <c r="F26" s="9">
        <v>0</v>
      </c>
      <c r="G26" s="9">
        <v>5862</v>
      </c>
      <c r="H26" s="9">
        <v>-5649</v>
      </c>
      <c r="I26" s="9">
        <v>3657</v>
      </c>
      <c r="J26" s="9">
        <v>9825</v>
      </c>
      <c r="K26" s="9">
        <v>22900</v>
      </c>
      <c r="L26" s="9">
        <v>20779</v>
      </c>
      <c r="M26" s="9">
        <v>5969</v>
      </c>
      <c r="N26" s="9">
        <v>3215</v>
      </c>
      <c r="O26" s="9">
        <v>3951</v>
      </c>
      <c r="P26" s="9">
        <v>4958</v>
      </c>
      <c r="Q26" s="428">
        <v>1022</v>
      </c>
      <c r="R26" s="428">
        <v>2893</v>
      </c>
    </row>
    <row r="27" spans="1:19" s="22" customFormat="1">
      <c r="A27" s="381" t="s">
        <v>252</v>
      </c>
      <c r="B27" s="381" t="s">
        <v>256</v>
      </c>
      <c r="C27" s="12">
        <f t="shared" ref="C27:J27" si="20">SUM(C28:C34)</f>
        <v>-305806</v>
      </c>
      <c r="D27" s="12">
        <f t="shared" si="20"/>
        <v>-318481</v>
      </c>
      <c r="E27" s="12">
        <f t="shared" si="20"/>
        <v>-322842</v>
      </c>
      <c r="F27" s="12">
        <f t="shared" si="20"/>
        <v>-305281</v>
      </c>
      <c r="G27" s="12">
        <f>SUM(G28:G34)-1</f>
        <v>-298675</v>
      </c>
      <c r="H27" s="12">
        <f t="shared" si="20"/>
        <v>-340536</v>
      </c>
      <c r="I27" s="12">
        <f t="shared" si="20"/>
        <v>-383490</v>
      </c>
      <c r="J27" s="12">
        <f t="shared" si="20"/>
        <v>-448690</v>
      </c>
      <c r="K27" s="12">
        <f t="shared" ref="K27:P27" si="21">SUM(K28:K34)</f>
        <v>-473099</v>
      </c>
      <c r="L27" s="12">
        <f t="shared" si="21"/>
        <v>-492917</v>
      </c>
      <c r="M27" s="12">
        <f t="shared" si="21"/>
        <v>-465122</v>
      </c>
      <c r="N27" s="12">
        <f t="shared" si="21"/>
        <v>-450529</v>
      </c>
      <c r="O27" s="12">
        <f t="shared" si="21"/>
        <v>-413777</v>
      </c>
      <c r="P27" s="12">
        <f t="shared" si="21"/>
        <v>-299805</v>
      </c>
      <c r="Q27" s="431">
        <f>SUM(Q28:Q34)</f>
        <v>-166160</v>
      </c>
      <c r="R27" s="431">
        <f>SUM(R28:R34)</f>
        <v>-128861</v>
      </c>
      <c r="S27" s="431"/>
    </row>
    <row r="28" spans="1:19">
      <c r="A28" s="350" t="s">
        <v>636</v>
      </c>
      <c r="B28" s="350" t="s">
        <v>640</v>
      </c>
      <c r="C28" s="9">
        <v>-140425</v>
      </c>
      <c r="D28" s="9">
        <v>-145984</v>
      </c>
      <c r="E28" s="9">
        <v>-142184</v>
      </c>
      <c r="F28" s="9">
        <v>-129467</v>
      </c>
      <c r="G28" s="9">
        <v>-118894</v>
      </c>
      <c r="H28" s="9">
        <v>-140819</v>
      </c>
      <c r="I28" s="9">
        <v>-163782</v>
      </c>
      <c r="J28" s="9">
        <v>-205129</v>
      </c>
      <c r="K28" s="9">
        <v>-223733</v>
      </c>
      <c r="L28" s="9">
        <v>-231345</v>
      </c>
      <c r="M28" s="9">
        <v>-198159</v>
      </c>
      <c r="N28" s="9">
        <v>-195265</v>
      </c>
      <c r="O28" s="9">
        <f>-181213</f>
        <v>-181213</v>
      </c>
      <c r="P28" s="9">
        <v>-148891</v>
      </c>
      <c r="Q28" s="428">
        <v>-68976</v>
      </c>
      <c r="R28" s="428">
        <v>-51400</v>
      </c>
    </row>
    <row r="29" spans="1:19">
      <c r="A29" s="350" t="s">
        <v>637</v>
      </c>
      <c r="B29" s="350" t="s">
        <v>641</v>
      </c>
      <c r="C29" s="9">
        <v>-89816</v>
      </c>
      <c r="D29" s="9">
        <v>-82836</v>
      </c>
      <c r="E29" s="9">
        <v>-85502</v>
      </c>
      <c r="F29" s="9">
        <v>-84026</v>
      </c>
      <c r="G29" s="9">
        <v>-84594</v>
      </c>
      <c r="H29" s="9">
        <v>-94367</v>
      </c>
      <c r="I29" s="9">
        <v>-108436</v>
      </c>
      <c r="J29" s="9">
        <v>-118752</v>
      </c>
      <c r="K29" s="9">
        <v>-120991</v>
      </c>
      <c r="L29" s="9">
        <v>-122607</v>
      </c>
      <c r="M29" s="9">
        <v>-135182</v>
      </c>
      <c r="N29" s="9">
        <v>-136753</v>
      </c>
      <c r="O29" s="9">
        <f>-116968+1</f>
        <v>-116967</v>
      </c>
      <c r="P29" s="9">
        <v>-73075</v>
      </c>
      <c r="Q29" s="428">
        <v>-39467</v>
      </c>
      <c r="R29" s="428">
        <v>-28156</v>
      </c>
    </row>
    <row r="30" spans="1:19" ht="28.5">
      <c r="A30" s="350" t="s">
        <v>253</v>
      </c>
      <c r="B30" s="350" t="s">
        <v>257</v>
      </c>
      <c r="C30" s="9">
        <v>-7225</v>
      </c>
      <c r="D30" s="9">
        <v>-14282</v>
      </c>
      <c r="E30" s="9">
        <v>-19250</v>
      </c>
      <c r="F30" s="9">
        <v>-13610</v>
      </c>
      <c r="G30" s="9">
        <v>-17746</v>
      </c>
      <c r="H30" s="9">
        <v>-17766</v>
      </c>
      <c r="I30" s="9">
        <v>-18853</v>
      </c>
      <c r="J30" s="9">
        <v>-27315</v>
      </c>
      <c r="K30" s="9">
        <v>-29378</v>
      </c>
      <c r="L30" s="9">
        <v>-33560</v>
      </c>
      <c r="M30" s="9">
        <v>-23616</v>
      </c>
      <c r="N30" s="9">
        <v>-10051</v>
      </c>
      <c r="O30" s="9">
        <v>-6829</v>
      </c>
      <c r="P30" s="9">
        <v>-1369</v>
      </c>
      <c r="Q30" s="428">
        <v>329</v>
      </c>
      <c r="R30" s="428">
        <v>469</v>
      </c>
    </row>
    <row r="31" spans="1:19">
      <c r="A31" s="350" t="s">
        <v>638</v>
      </c>
      <c r="B31" s="350" t="s">
        <v>642</v>
      </c>
      <c r="C31" s="9">
        <v>-10913</v>
      </c>
      <c r="D31" s="9">
        <v>-14626</v>
      </c>
      <c r="E31" s="9">
        <v>-14428</v>
      </c>
      <c r="F31" s="9">
        <v>-14094</v>
      </c>
      <c r="G31" s="9">
        <v>-13305</v>
      </c>
      <c r="H31" s="9">
        <v>-16044</v>
      </c>
      <c r="I31" s="9">
        <v>-13544</v>
      </c>
      <c r="J31" s="9">
        <v>-12208</v>
      </c>
      <c r="K31" s="9">
        <v>-12924</v>
      </c>
      <c r="L31" s="9">
        <v>-15138</v>
      </c>
      <c r="M31" s="9">
        <v>-15278</v>
      </c>
      <c r="N31" s="9">
        <v>-14709</v>
      </c>
      <c r="O31" s="9">
        <v>-11898</v>
      </c>
      <c r="P31" s="9">
        <v>-5661</v>
      </c>
      <c r="Q31" s="428">
        <v>-2077</v>
      </c>
      <c r="R31" s="428">
        <v>-1277</v>
      </c>
    </row>
    <row r="32" spans="1:19">
      <c r="A32" s="350" t="s">
        <v>639</v>
      </c>
      <c r="B32" s="350" t="s">
        <v>643</v>
      </c>
      <c r="C32" s="9">
        <v>-12773</v>
      </c>
      <c r="D32" s="9">
        <v>-11739</v>
      </c>
      <c r="E32" s="9">
        <v>-10384</v>
      </c>
      <c r="F32" s="9">
        <v>-11749</v>
      </c>
      <c r="G32" s="9">
        <v>-13262</v>
      </c>
      <c r="H32" s="9">
        <v>-9675</v>
      </c>
      <c r="I32" s="9">
        <v>-14232</v>
      </c>
      <c r="J32" s="9">
        <v>-16187</v>
      </c>
      <c r="K32" s="9">
        <v>-14066</v>
      </c>
      <c r="L32" s="9">
        <v>-17696</v>
      </c>
      <c r="M32" s="9">
        <v>-18754</v>
      </c>
      <c r="N32" s="9">
        <v>-19905</v>
      </c>
      <c r="O32" s="9">
        <v>-23574</v>
      </c>
      <c r="P32" s="9">
        <v>-15662</v>
      </c>
      <c r="Q32" s="428">
        <v>-8907</v>
      </c>
      <c r="R32" s="428">
        <v>-6223</v>
      </c>
    </row>
    <row r="33" spans="1:19">
      <c r="A33" s="350" t="s">
        <v>254</v>
      </c>
      <c r="B33" s="350" t="s">
        <v>159</v>
      </c>
      <c r="C33" s="9">
        <v>0</v>
      </c>
      <c r="D33" s="9">
        <v>0</v>
      </c>
      <c r="E33" s="9">
        <v>0</v>
      </c>
      <c r="F33" s="9">
        <v>0</v>
      </c>
      <c r="G33" s="9">
        <v>0</v>
      </c>
      <c r="H33" s="9">
        <v>0</v>
      </c>
      <c r="I33" s="9">
        <v>0</v>
      </c>
      <c r="J33" s="9"/>
      <c r="K33" s="9">
        <v>-4480</v>
      </c>
      <c r="L33" s="9">
        <v>-6272</v>
      </c>
      <c r="M33" s="9">
        <v>-5507</v>
      </c>
      <c r="N33" s="9">
        <v>-5339</v>
      </c>
      <c r="O33" s="9">
        <v>-5268</v>
      </c>
      <c r="P33" s="9">
        <v>-5023</v>
      </c>
      <c r="Q33" s="428">
        <v>-4568</v>
      </c>
      <c r="R33" s="428">
        <v>-4093</v>
      </c>
    </row>
    <row r="34" spans="1:19" ht="28.5">
      <c r="A34" s="350" t="s">
        <v>255</v>
      </c>
      <c r="B34" s="350" t="s">
        <v>258</v>
      </c>
      <c r="C34" s="9">
        <v>-44654</v>
      </c>
      <c r="D34" s="9">
        <v>-49014</v>
      </c>
      <c r="E34" s="9">
        <v>-51094</v>
      </c>
      <c r="F34" s="9">
        <v>-52335</v>
      </c>
      <c r="G34" s="9">
        <v>-50873</v>
      </c>
      <c r="H34" s="9">
        <v>-61865</v>
      </c>
      <c r="I34" s="9">
        <v>-64643</v>
      </c>
      <c r="J34" s="9">
        <v>-69099</v>
      </c>
      <c r="K34" s="9">
        <v>-67527</v>
      </c>
      <c r="L34" s="9">
        <v>-66299</v>
      </c>
      <c r="M34" s="9">
        <v>-68626</v>
      </c>
      <c r="N34" s="9">
        <v>-68507</v>
      </c>
      <c r="O34" s="9">
        <v>-68028</v>
      </c>
      <c r="P34" s="9">
        <v>-50124</v>
      </c>
      <c r="Q34" s="428">
        <v>-42494</v>
      </c>
      <c r="R34" s="428">
        <v>-38181</v>
      </c>
    </row>
    <row r="35" spans="1:19" s="22" customFormat="1">
      <c r="A35" s="385" t="s">
        <v>89</v>
      </c>
      <c r="B35" s="385" t="s">
        <v>1</v>
      </c>
      <c r="C35" s="258">
        <f t="shared" ref="C35:P35" si="22">C2+C27</f>
        <v>1253996</v>
      </c>
      <c r="D35" s="258">
        <f t="shared" si="22"/>
        <v>1302487</v>
      </c>
      <c r="E35" s="258">
        <f t="shared" si="22"/>
        <v>1340966</v>
      </c>
      <c r="F35" s="258">
        <f t="shared" si="22"/>
        <v>1379448</v>
      </c>
      <c r="G35" s="258">
        <f t="shared" si="22"/>
        <v>1389826</v>
      </c>
      <c r="H35" s="258">
        <f t="shared" si="22"/>
        <v>1396207</v>
      </c>
      <c r="I35" s="258">
        <f t="shared" si="22"/>
        <v>1422219</v>
      </c>
      <c r="J35" s="258">
        <f t="shared" si="22"/>
        <v>1534153</v>
      </c>
      <c r="K35" s="258">
        <f t="shared" si="22"/>
        <v>1608600</v>
      </c>
      <c r="L35" s="258">
        <f t="shared" si="22"/>
        <v>1623532</v>
      </c>
      <c r="M35" s="258">
        <f t="shared" si="22"/>
        <v>1701034</v>
      </c>
      <c r="N35" s="258">
        <f t="shared" si="22"/>
        <v>1647003</v>
      </c>
      <c r="O35" s="258">
        <f t="shared" si="22"/>
        <v>1636313</v>
      </c>
      <c r="P35" s="258">
        <f t="shared" si="22"/>
        <v>1458435</v>
      </c>
      <c r="Q35" s="432">
        <f>Q2+Q27</f>
        <v>1382682</v>
      </c>
      <c r="R35" s="432">
        <f>R2+R27</f>
        <v>1410719</v>
      </c>
      <c r="S35" s="470"/>
    </row>
    <row r="36" spans="1:19">
      <c r="Q36" s="433"/>
      <c r="R36" s="433"/>
    </row>
    <row r="37" spans="1:19">
      <c r="Q37" s="433"/>
      <c r="R37" s="433"/>
    </row>
    <row r="38" spans="1:19">
      <c r="Q38" s="433"/>
      <c r="R38" s="433"/>
    </row>
    <row r="39" spans="1:19">
      <c r="Q39" s="433"/>
      <c r="R39" s="433"/>
    </row>
    <row r="40" spans="1:19">
      <c r="Q40" s="433"/>
      <c r="R40" s="433"/>
    </row>
    <row r="41" spans="1:19">
      <c r="R41" s="424"/>
    </row>
  </sheetData>
  <customSheetViews>
    <customSheetView guid="{9AF4A83C-CF57-4B40-8A74-6A0EA6C2FE5C}">
      <pane xSplit="2" ySplit="1" topLeftCell="J2" activePane="bottomRight" state="frozen"/>
      <selection pane="bottomRight" activeCell="K12" sqref="K12"/>
      <pageMargins left="0.7" right="0.7" top="0.75" bottom="0.75" header="0.3" footer="0.3"/>
    </customSheetView>
    <customSheetView guid="{25FAB884-5E17-4008-8139-33D910C7DEFE}">
      <selection activeCell="A40" sqref="A40:XFD40"/>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899D69CD-4B7E-42BC-9944-5BD922EB798C}" topLeftCell="I1">
      <selection activeCell="R14" sqref="R14"/>
      <pageMargins left="0.7" right="0.7" top="0.75" bottom="0.75" header="0.3" footer="0.3"/>
    </customSheetView>
    <customSheetView guid="{687A4863-1825-4D63-B732-E76682E6DE4F}" scale="66">
      <selection activeCell="A36" sqref="A36:XFD44"/>
      <pageMargins left="0.7" right="0.7" top="0.75" bottom="0.75" header="0.3" footer="0.3"/>
    </customSheetView>
    <customSheetView guid="{8DA78CF1-615A-4626-9893-6751995631A4}" scale="50">
      <pane xSplit="2" ySplit="1" topLeftCell="P2" activePane="bottomRight" state="frozen"/>
      <selection pane="bottomRight" activeCell="T21" sqref="T21"/>
      <pageMargins left="0.7" right="0.7" top="0.75" bottom="0.75" header="0.3" footer="0.3"/>
    </customSheetView>
    <customSheetView guid="{12F8D032-8143-430B-8DFF-852E8796C402}">
      <selection activeCell="C16" sqref="C16"/>
      <pageMargins left="0.7" right="0.7" top="0.75" bottom="0.75" header="0.3" footer="0.3"/>
    </customSheetView>
    <customSheetView guid="{03E45F7C-841D-437F-8D80-EF29F00E2CA3}">
      <pane xSplit="2" ySplit="1" topLeftCell="P8" activePane="bottomRight" state="frozen"/>
      <selection pane="bottomRight" activeCell="Y21" sqref="Y21"/>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1"/>
  <sheetViews>
    <sheetView showGridLines="0" showRuler="0" topLeftCell="A25" zoomScale="78" zoomScaleNormal="58" workbookViewId="0">
      <selection activeCell="X40" sqref="X40"/>
    </sheetView>
  </sheetViews>
  <sheetFormatPr defaultColWidth="9.140625" defaultRowHeight="12" customHeight="1"/>
  <cols>
    <col min="1" max="1" width="50.85546875" style="6" customWidth="1"/>
    <col min="2" max="2" width="66.140625" style="6" customWidth="1"/>
    <col min="3" max="10" width="13.42578125" style="6" customWidth="1"/>
    <col min="11" max="11" width="13.42578125" style="322" customWidth="1"/>
    <col min="12" max="12" width="13.42578125" style="6" customWidth="1"/>
    <col min="13" max="13" width="10.5703125" style="6" customWidth="1"/>
    <col min="14" max="14" width="16.85546875" style="6" customWidth="1"/>
    <col min="15" max="18" width="13.42578125" style="6" customWidth="1"/>
    <col min="19" max="16384" width="9.140625" style="6"/>
  </cols>
  <sheetData>
    <row r="1" spans="1:18" ht="15" customHeight="1" thickBot="1">
      <c r="C1" s="386"/>
      <c r="D1" s="386"/>
      <c r="E1" s="386"/>
      <c r="F1" s="386"/>
      <c r="G1" s="386"/>
      <c r="H1" s="386"/>
      <c r="I1" s="386"/>
      <c r="J1" s="386"/>
      <c r="K1" s="386"/>
      <c r="L1" s="386"/>
      <c r="M1" s="386"/>
      <c r="N1" s="386"/>
      <c r="O1" s="386"/>
      <c r="P1" s="386"/>
      <c r="Q1" s="386"/>
      <c r="R1" s="386"/>
    </row>
    <row r="2" spans="1:18" ht="15" customHeight="1" thickBot="1">
      <c r="A2" s="373" t="s">
        <v>90</v>
      </c>
      <c r="B2" s="373" t="s">
        <v>2</v>
      </c>
      <c r="C2" s="386" t="s">
        <v>189</v>
      </c>
      <c r="D2" s="386" t="s">
        <v>190</v>
      </c>
      <c r="E2" s="386" t="s">
        <v>191</v>
      </c>
      <c r="F2" s="386" t="s">
        <v>192</v>
      </c>
      <c r="G2" s="386" t="s">
        <v>193</v>
      </c>
      <c r="H2" s="386" t="s">
        <v>194</v>
      </c>
      <c r="I2" s="386" t="s">
        <v>195</v>
      </c>
      <c r="J2" s="386" t="s">
        <v>196</v>
      </c>
      <c r="K2" s="386" t="s">
        <v>197</v>
      </c>
      <c r="L2" s="386" t="s">
        <v>198</v>
      </c>
      <c r="M2" s="386" t="s">
        <v>622</v>
      </c>
      <c r="N2" s="386" t="s">
        <v>631</v>
      </c>
      <c r="O2" s="386" t="s">
        <v>669</v>
      </c>
      <c r="P2" s="386" t="s">
        <v>673</v>
      </c>
      <c r="Q2" s="386" t="s">
        <v>682</v>
      </c>
      <c r="R2" s="386" t="s">
        <v>694</v>
      </c>
    </row>
    <row r="3" spans="1:18" ht="15" customHeight="1">
      <c r="A3" s="387" t="s">
        <v>199</v>
      </c>
      <c r="B3" s="387" t="s">
        <v>200</v>
      </c>
      <c r="C3" s="388">
        <v>83361</v>
      </c>
      <c r="D3" s="388">
        <v>85518</v>
      </c>
      <c r="E3" s="388">
        <v>83848</v>
      </c>
      <c r="F3" s="388">
        <v>85579</v>
      </c>
      <c r="G3" s="388">
        <v>81499</v>
      </c>
      <c r="H3" s="388">
        <v>80399</v>
      </c>
      <c r="I3" s="388">
        <v>78480</v>
      </c>
      <c r="J3" s="388">
        <v>82879</v>
      </c>
      <c r="K3" s="388">
        <v>81089</v>
      </c>
      <c r="L3" s="388">
        <v>81656</v>
      </c>
      <c r="M3" s="388">
        <v>82570</v>
      </c>
      <c r="N3" s="388">
        <v>81656</v>
      </c>
      <c r="O3" s="388">
        <v>79707</v>
      </c>
      <c r="P3" s="388">
        <v>73557</v>
      </c>
      <c r="Q3" s="388">
        <v>78479</v>
      </c>
      <c r="R3" s="388">
        <v>80906</v>
      </c>
    </row>
    <row r="4" spans="1:18" ht="15" customHeight="1">
      <c r="A4" s="389" t="s">
        <v>602</v>
      </c>
      <c r="B4" s="389" t="s">
        <v>603</v>
      </c>
      <c r="C4" s="388">
        <f>72258+5982</f>
        <v>78240</v>
      </c>
      <c r="D4" s="388">
        <f>77780+4018</f>
        <v>81798</v>
      </c>
      <c r="E4" s="388">
        <f>82910+4224</f>
        <v>87134</v>
      </c>
      <c r="F4" s="388">
        <f>83177+6015</f>
        <v>89192</v>
      </c>
      <c r="G4" s="388">
        <f>80684+3733</f>
        <v>84417</v>
      </c>
      <c r="H4" s="388">
        <f>91124+3777</f>
        <v>94901</v>
      </c>
      <c r="I4" s="388">
        <f>90513+4213</f>
        <v>94726</v>
      </c>
      <c r="J4" s="388">
        <f>104858+5981</f>
        <v>110839</v>
      </c>
      <c r="K4" s="388">
        <f>96816+3890</f>
        <v>100706</v>
      </c>
      <c r="L4" s="388">
        <v>99012</v>
      </c>
      <c r="M4" s="388">
        <v>102697</v>
      </c>
      <c r="N4" s="388">
        <v>122720</v>
      </c>
      <c r="O4" s="388">
        <v>93088</v>
      </c>
      <c r="P4" s="388">
        <v>97888</v>
      </c>
      <c r="Q4" s="388">
        <v>109844</v>
      </c>
      <c r="R4" s="388">
        <v>104398</v>
      </c>
    </row>
    <row r="5" spans="1:18" ht="15" customHeight="1">
      <c r="A5" s="387" t="s">
        <v>201</v>
      </c>
      <c r="B5" s="387" t="s">
        <v>202</v>
      </c>
      <c r="C5" s="388">
        <v>12788</v>
      </c>
      <c r="D5" s="388">
        <v>11831</v>
      </c>
      <c r="E5" s="388">
        <v>16345</v>
      </c>
      <c r="F5" s="388">
        <v>19339</v>
      </c>
      <c r="G5" s="388">
        <v>14821</v>
      </c>
      <c r="H5" s="388">
        <v>14935</v>
      </c>
      <c r="I5" s="388">
        <v>14740</v>
      </c>
      <c r="J5" s="388">
        <v>26026</v>
      </c>
      <c r="K5" s="388">
        <v>17391</v>
      </c>
      <c r="L5" s="388">
        <v>16853</v>
      </c>
      <c r="M5" s="388">
        <v>17837</v>
      </c>
      <c r="N5" s="388">
        <v>20337</v>
      </c>
      <c r="O5" s="388">
        <v>23810</v>
      </c>
      <c r="P5" s="388">
        <v>18452</v>
      </c>
      <c r="Q5" s="388">
        <v>23531</v>
      </c>
      <c r="R5" s="388">
        <v>26188</v>
      </c>
    </row>
    <row r="6" spans="1:18" ht="15" customHeight="1">
      <c r="A6" s="387" t="s">
        <v>203</v>
      </c>
      <c r="B6" s="387" t="s">
        <v>204</v>
      </c>
      <c r="C6" s="388">
        <v>78131</v>
      </c>
      <c r="D6" s="388">
        <v>84907</v>
      </c>
      <c r="E6" s="388">
        <v>91823</v>
      </c>
      <c r="F6" s="388">
        <v>91195</v>
      </c>
      <c r="G6" s="388">
        <v>89091</v>
      </c>
      <c r="H6" s="388">
        <v>100549</v>
      </c>
      <c r="I6" s="388">
        <v>96500</v>
      </c>
      <c r="J6" s="388">
        <v>109843</v>
      </c>
      <c r="K6" s="388">
        <v>106851</v>
      </c>
      <c r="L6" s="388">
        <v>113794</v>
      </c>
      <c r="M6" s="388">
        <v>111614</v>
      </c>
      <c r="N6" s="388">
        <v>110458</v>
      </c>
      <c r="O6" s="388">
        <v>121539</v>
      </c>
      <c r="P6" s="388">
        <v>104174</v>
      </c>
      <c r="Q6" s="388">
        <v>116339</v>
      </c>
      <c r="R6" s="388">
        <v>126765</v>
      </c>
    </row>
    <row r="7" spans="1:18" ht="15" customHeight="1">
      <c r="A7" s="387" t="s">
        <v>205</v>
      </c>
      <c r="B7" s="387" t="s">
        <v>206</v>
      </c>
      <c r="C7" s="388">
        <v>127034</v>
      </c>
      <c r="D7" s="388">
        <v>132475</v>
      </c>
      <c r="E7" s="388">
        <v>162421</v>
      </c>
      <c r="F7" s="388">
        <v>155065</v>
      </c>
      <c r="G7" s="388">
        <v>133257</v>
      </c>
      <c r="H7" s="388">
        <v>155297</v>
      </c>
      <c r="I7" s="388">
        <v>136358</v>
      </c>
      <c r="J7" s="388">
        <v>149784</v>
      </c>
      <c r="K7" s="388">
        <v>135129</v>
      </c>
      <c r="L7" s="388">
        <v>155393</v>
      </c>
      <c r="M7" s="388">
        <v>143895</v>
      </c>
      <c r="N7" s="388">
        <v>141362</v>
      </c>
      <c r="O7" s="388">
        <v>132181</v>
      </c>
      <c r="P7" s="388">
        <v>125784</v>
      </c>
      <c r="Q7" s="388">
        <v>148471</v>
      </c>
      <c r="R7" s="388">
        <v>155131</v>
      </c>
    </row>
    <row r="8" spans="1:18" ht="15" customHeight="1">
      <c r="A8" s="387" t="s">
        <v>207</v>
      </c>
      <c r="B8" s="387" t="s">
        <v>208</v>
      </c>
      <c r="C8" s="388">
        <v>68751</v>
      </c>
      <c r="D8" s="388">
        <v>71455</v>
      </c>
      <c r="E8" s="388">
        <v>101339</v>
      </c>
      <c r="F8" s="388">
        <v>88892</v>
      </c>
      <c r="G8" s="388">
        <v>73537</v>
      </c>
      <c r="H8" s="388">
        <v>95008</v>
      </c>
      <c r="I8" s="388">
        <v>74282</v>
      </c>
      <c r="J8" s="388">
        <v>86594</v>
      </c>
      <c r="K8" s="388">
        <v>76340</v>
      </c>
      <c r="L8" s="388">
        <v>95744</v>
      </c>
      <c r="M8" s="388">
        <v>83041</v>
      </c>
      <c r="N8" s="388">
        <v>81846</v>
      </c>
      <c r="O8" s="388">
        <v>78588</v>
      </c>
      <c r="P8" s="388">
        <v>76146</v>
      </c>
      <c r="Q8" s="388">
        <v>91268</v>
      </c>
      <c r="R8" s="388">
        <v>92474</v>
      </c>
    </row>
    <row r="9" spans="1:18" ht="15" customHeight="1">
      <c r="A9" s="387" t="s">
        <v>209</v>
      </c>
      <c r="B9" s="387" t="s">
        <v>210</v>
      </c>
      <c r="C9" s="388">
        <v>40029</v>
      </c>
      <c r="D9" s="388">
        <v>42160</v>
      </c>
      <c r="E9" s="388">
        <v>42806</v>
      </c>
      <c r="F9" s="388">
        <v>44553</v>
      </c>
      <c r="G9" s="388">
        <v>43118</v>
      </c>
      <c r="H9" s="388">
        <v>42142</v>
      </c>
      <c r="I9" s="388">
        <v>42153</v>
      </c>
      <c r="J9" s="388">
        <v>46848</v>
      </c>
      <c r="K9" s="388">
        <v>44401</v>
      </c>
      <c r="L9" s="388">
        <v>45249</v>
      </c>
      <c r="M9" s="388">
        <v>46451</v>
      </c>
      <c r="N9" s="388">
        <v>49578</v>
      </c>
      <c r="O9" s="388">
        <v>34740</v>
      </c>
      <c r="P9" s="388">
        <v>39290</v>
      </c>
      <c r="Q9" s="388">
        <v>36757</v>
      </c>
      <c r="R9" s="388">
        <v>38163</v>
      </c>
    </row>
    <row r="10" spans="1:18" ht="15" customHeight="1">
      <c r="A10" s="387" t="s">
        <v>56</v>
      </c>
      <c r="B10" s="387" t="s">
        <v>44</v>
      </c>
      <c r="C10" s="388">
        <v>3856</v>
      </c>
      <c r="D10" s="388">
        <v>3042</v>
      </c>
      <c r="E10" s="388">
        <v>1626</v>
      </c>
      <c r="F10" s="388">
        <v>1206</v>
      </c>
      <c r="G10" s="388">
        <v>863</v>
      </c>
      <c r="H10" s="388">
        <v>683</v>
      </c>
      <c r="I10" s="388">
        <v>272</v>
      </c>
      <c r="J10" s="388">
        <v>2973</v>
      </c>
      <c r="K10" s="388">
        <v>1713</v>
      </c>
      <c r="L10" s="388">
        <v>1439</v>
      </c>
      <c r="M10" s="388">
        <v>1390</v>
      </c>
      <c r="N10" s="388">
        <v>16407</v>
      </c>
      <c r="O10" s="388">
        <v>4245</v>
      </c>
      <c r="P10" s="388">
        <v>3098</v>
      </c>
      <c r="Q10" s="388">
        <v>4395</v>
      </c>
      <c r="R10" s="388">
        <v>4393</v>
      </c>
    </row>
    <row r="11" spans="1:18" ht="15" customHeight="1">
      <c r="A11" s="387" t="s">
        <v>211</v>
      </c>
      <c r="B11" s="387" t="s">
        <v>212</v>
      </c>
      <c r="C11" s="388">
        <v>69065</v>
      </c>
      <c r="D11" s="388">
        <v>74900</v>
      </c>
      <c r="E11" s="388">
        <v>79928</v>
      </c>
      <c r="F11" s="388">
        <v>82582</v>
      </c>
      <c r="G11" s="388">
        <v>81201</v>
      </c>
      <c r="H11" s="388">
        <v>79986</v>
      </c>
      <c r="I11" s="388">
        <v>77014</v>
      </c>
      <c r="J11" s="388">
        <v>72176</v>
      </c>
      <c r="K11" s="388">
        <v>67785</v>
      </c>
      <c r="L11" s="388">
        <v>69875</v>
      </c>
      <c r="M11" s="388">
        <v>72832</v>
      </c>
      <c r="N11" s="388">
        <v>74557</v>
      </c>
      <c r="O11" s="388">
        <v>70263</v>
      </c>
      <c r="P11" s="388">
        <v>52775</v>
      </c>
      <c r="Q11" s="388">
        <v>60320</v>
      </c>
      <c r="R11" s="388">
        <v>64741</v>
      </c>
    </row>
    <row r="12" spans="1:18" ht="15" customHeight="1">
      <c r="A12" s="387" t="s">
        <v>57</v>
      </c>
      <c r="B12" s="387" t="s">
        <v>213</v>
      </c>
      <c r="C12" s="388">
        <v>51481</v>
      </c>
      <c r="D12" s="388">
        <v>56656</v>
      </c>
      <c r="E12" s="388">
        <v>54544</v>
      </c>
      <c r="F12" s="388">
        <v>50891</v>
      </c>
      <c r="G12" s="388">
        <v>50144</v>
      </c>
      <c r="H12" s="388">
        <v>54189</v>
      </c>
      <c r="I12" s="388">
        <v>47318</v>
      </c>
      <c r="J12" s="388">
        <v>39261</v>
      </c>
      <c r="K12" s="388">
        <v>48711</v>
      </c>
      <c r="L12" s="388">
        <v>57827</v>
      </c>
      <c r="M12" s="388">
        <v>57861</v>
      </c>
      <c r="N12" s="388">
        <v>58128</v>
      </c>
      <c r="O12" s="388">
        <v>60310</v>
      </c>
      <c r="P12" s="388">
        <v>48450</v>
      </c>
      <c r="Q12" s="388">
        <v>57028</v>
      </c>
      <c r="R12" s="388">
        <v>54771</v>
      </c>
    </row>
    <row r="13" spans="1:18" ht="15" customHeight="1">
      <c r="A13" s="387" t="s">
        <v>114</v>
      </c>
      <c r="B13" s="387" t="s">
        <v>113</v>
      </c>
      <c r="C13" s="388">
        <v>22069</v>
      </c>
      <c r="D13" s="388">
        <v>22670</v>
      </c>
      <c r="E13" s="388">
        <v>26344</v>
      </c>
      <c r="F13" s="388">
        <v>17046</v>
      </c>
      <c r="G13" s="388">
        <v>18132</v>
      </c>
      <c r="H13" s="388">
        <v>19072</v>
      </c>
      <c r="I13" s="388">
        <v>14722</v>
      </c>
      <c r="J13" s="388">
        <v>16524</v>
      </c>
      <c r="K13" s="388">
        <v>18716</v>
      </c>
      <c r="L13" s="388">
        <v>13005</v>
      </c>
      <c r="M13" s="388">
        <v>16001</v>
      </c>
      <c r="N13" s="388">
        <v>11908</v>
      </c>
      <c r="O13" s="388">
        <v>28275</v>
      </c>
      <c r="P13" s="388">
        <v>34127</v>
      </c>
      <c r="Q13" s="388">
        <v>27202</v>
      </c>
      <c r="R13" s="388">
        <v>41785</v>
      </c>
    </row>
    <row r="14" spans="1:18" ht="15" customHeight="1">
      <c r="A14" s="387" t="s">
        <v>214</v>
      </c>
      <c r="B14" s="387" t="s">
        <v>215</v>
      </c>
      <c r="C14" s="388">
        <v>3974</v>
      </c>
      <c r="D14" s="388">
        <v>4117</v>
      </c>
      <c r="E14" s="388">
        <v>3720</v>
      </c>
      <c r="F14" s="388">
        <v>4417</v>
      </c>
      <c r="G14" s="388">
        <v>4372</v>
      </c>
      <c r="H14" s="388">
        <v>4647</v>
      </c>
      <c r="I14" s="388">
        <v>5021</v>
      </c>
      <c r="J14" s="388">
        <v>5877</v>
      </c>
      <c r="K14" s="388">
        <v>6277</v>
      </c>
      <c r="L14" s="388">
        <v>5998</v>
      </c>
      <c r="M14" s="388">
        <v>6576</v>
      </c>
      <c r="N14" s="388">
        <v>5780</v>
      </c>
      <c r="O14" s="388">
        <v>6455</v>
      </c>
      <c r="P14" s="388">
        <v>5082</v>
      </c>
      <c r="Q14" s="388">
        <v>5750</v>
      </c>
      <c r="R14" s="388">
        <v>5590</v>
      </c>
    </row>
    <row r="15" spans="1:18" ht="15" customHeight="1">
      <c r="A15" s="387" t="s">
        <v>216</v>
      </c>
      <c r="B15" s="387" t="s">
        <v>217</v>
      </c>
      <c r="C15" s="388">
        <v>997</v>
      </c>
      <c r="D15" s="388">
        <v>7807</v>
      </c>
      <c r="E15" s="388">
        <v>3951</v>
      </c>
      <c r="F15" s="388">
        <v>1747</v>
      </c>
      <c r="G15" s="388">
        <v>3058</v>
      </c>
      <c r="H15" s="388">
        <v>2827</v>
      </c>
      <c r="I15" s="388">
        <v>1438</v>
      </c>
      <c r="J15" s="388">
        <v>1200</v>
      </c>
      <c r="K15" s="388">
        <v>1034</v>
      </c>
      <c r="L15" s="388">
        <v>964</v>
      </c>
      <c r="M15" s="388">
        <v>2505</v>
      </c>
      <c r="N15" s="388">
        <v>2061</v>
      </c>
      <c r="O15" s="388">
        <v>7222</v>
      </c>
      <c r="P15" s="388">
        <v>958</v>
      </c>
      <c r="Q15" s="388">
        <v>638</v>
      </c>
      <c r="R15" s="388">
        <v>1751</v>
      </c>
    </row>
    <row r="16" spans="1:18" s="322" customFormat="1" ht="15" customHeight="1">
      <c r="A16" s="390"/>
      <c r="B16" s="390" t="s">
        <v>43</v>
      </c>
      <c r="C16" s="391">
        <f t="shared" ref="C16:M16" si="0">SUM(C3:C7,C9:C15)</f>
        <v>571025</v>
      </c>
      <c r="D16" s="391">
        <f t="shared" si="0"/>
        <v>607881</v>
      </c>
      <c r="E16" s="391">
        <f t="shared" si="0"/>
        <v>654490</v>
      </c>
      <c r="F16" s="391">
        <f t="shared" si="0"/>
        <v>642812</v>
      </c>
      <c r="G16" s="391">
        <f t="shared" si="0"/>
        <v>603973</v>
      </c>
      <c r="H16" s="391">
        <f t="shared" si="0"/>
        <v>649627</v>
      </c>
      <c r="I16" s="391">
        <f t="shared" si="0"/>
        <v>608742</v>
      </c>
      <c r="J16" s="391">
        <f t="shared" si="0"/>
        <v>664230</v>
      </c>
      <c r="K16" s="391">
        <f t="shared" si="0"/>
        <v>629803</v>
      </c>
      <c r="L16" s="391">
        <f t="shared" si="0"/>
        <v>661065</v>
      </c>
      <c r="M16" s="391">
        <f t="shared" si="0"/>
        <v>662229</v>
      </c>
      <c r="N16" s="391">
        <f>SUM(N3:N7,N9:N15)</f>
        <v>694952</v>
      </c>
      <c r="O16" s="391">
        <f>SUM(O3:O7,O9:O15)</f>
        <v>661835</v>
      </c>
      <c r="P16" s="391">
        <f>SUM(P3:P7,P9:P15)</f>
        <v>603635</v>
      </c>
      <c r="Q16" s="391">
        <f>SUM(Q3:Q7,Q9:Q15)</f>
        <v>668754</v>
      </c>
      <c r="R16" s="391">
        <f>SUM(R3:R7,R9:R15)</f>
        <v>704582</v>
      </c>
    </row>
    <row r="17" spans="1:20" ht="18.75" customHeight="1" thickBot="1">
      <c r="A17" s="392" t="s">
        <v>91</v>
      </c>
      <c r="B17" s="392" t="s">
        <v>220</v>
      </c>
      <c r="C17" s="386"/>
      <c r="D17" s="386"/>
      <c r="E17" s="386"/>
      <c r="F17" s="386"/>
      <c r="G17" s="386"/>
      <c r="H17" s="386"/>
      <c r="I17" s="386"/>
      <c r="J17" s="386"/>
      <c r="K17" s="386"/>
      <c r="L17" s="386"/>
      <c r="M17" s="393"/>
      <c r="N17" s="393"/>
      <c r="O17" s="393"/>
      <c r="P17" s="393"/>
      <c r="Q17" s="393"/>
      <c r="R17" s="393"/>
    </row>
    <row r="18" spans="1:20" ht="15" customHeight="1">
      <c r="A18" s="387" t="s">
        <v>221</v>
      </c>
      <c r="B18" s="387" t="s">
        <v>200</v>
      </c>
      <c r="C18" s="388">
        <v>-195</v>
      </c>
      <c r="D18" s="388">
        <v>-165</v>
      </c>
      <c r="E18" s="388">
        <v>-150</v>
      </c>
      <c r="F18" s="388">
        <v>-175</v>
      </c>
      <c r="G18" s="388">
        <v>-185</v>
      </c>
      <c r="H18" s="388">
        <v>-370</v>
      </c>
      <c r="I18" s="388">
        <v>-2809</v>
      </c>
      <c r="J18" s="388">
        <v>-2450</v>
      </c>
      <c r="K18" s="388">
        <v>-241</v>
      </c>
      <c r="L18" s="388">
        <v>-281</v>
      </c>
      <c r="M18" s="388">
        <v>-861</v>
      </c>
      <c r="N18" s="388">
        <v>-984</v>
      </c>
      <c r="O18" s="388">
        <v>-709</v>
      </c>
      <c r="P18" s="388">
        <v>-530</v>
      </c>
      <c r="Q18" s="388">
        <v>-1042</v>
      </c>
      <c r="R18" s="388">
        <v>-1193</v>
      </c>
    </row>
    <row r="19" spans="1:20" ht="15" customHeight="1">
      <c r="A19" s="387" t="s">
        <v>222</v>
      </c>
      <c r="B19" s="387" t="s">
        <v>223</v>
      </c>
      <c r="C19" s="388">
        <v>-19307</v>
      </c>
      <c r="D19" s="388">
        <v>-31097</v>
      </c>
      <c r="E19" s="388">
        <v>-20120</v>
      </c>
      <c r="F19" s="388">
        <v>-27811</v>
      </c>
      <c r="G19" s="388">
        <v>-11773</v>
      </c>
      <c r="H19" s="388">
        <v>-20883</v>
      </c>
      <c r="I19" s="388">
        <v>-12654</v>
      </c>
      <c r="J19" s="388">
        <v>-68176</v>
      </c>
      <c r="K19" s="388">
        <v>-22419</v>
      </c>
      <c r="L19" s="388">
        <v>-34245</v>
      </c>
      <c r="M19" s="388">
        <v>-26283</v>
      </c>
      <c r="N19" s="388">
        <v>-33782</v>
      </c>
      <c r="O19" s="388">
        <v>-28684</v>
      </c>
      <c r="P19" s="388">
        <v>-16229</v>
      </c>
      <c r="Q19" s="388">
        <v>-8599</v>
      </c>
      <c r="R19" s="388">
        <v>-23582</v>
      </c>
    </row>
    <row r="20" spans="1:20" ht="15" customHeight="1">
      <c r="A20" s="387" t="s">
        <v>201</v>
      </c>
      <c r="B20" s="387" t="s">
        <v>202</v>
      </c>
      <c r="C20" s="388">
        <v>-564</v>
      </c>
      <c r="D20" s="388">
        <v>-639</v>
      </c>
      <c r="E20" s="388">
        <v>-590</v>
      </c>
      <c r="F20" s="388">
        <f>-3198-C20-D20-E20</f>
        <v>-1405</v>
      </c>
      <c r="G20" s="388">
        <v>-608</v>
      </c>
      <c r="H20" s="388">
        <f>-2399-G20</f>
        <v>-1791</v>
      </c>
      <c r="I20" s="388">
        <f>-4476-G20-H20</f>
        <v>-2077</v>
      </c>
      <c r="J20" s="388">
        <f>-8918-G20-H20-I20</f>
        <v>-4442</v>
      </c>
      <c r="K20" s="388">
        <v>-2899</v>
      </c>
      <c r="L20" s="388">
        <v>-3858</v>
      </c>
      <c r="M20" s="388">
        <v>-1791</v>
      </c>
      <c r="N20" s="388">
        <v>-18136</v>
      </c>
      <c r="O20" s="388">
        <v>-13198</v>
      </c>
      <c r="P20" s="388">
        <v>-12733</v>
      </c>
      <c r="Q20" s="388">
        <v>-15759</v>
      </c>
      <c r="R20" s="388">
        <v>-13887</v>
      </c>
    </row>
    <row r="21" spans="1:20" ht="15" customHeight="1">
      <c r="A21" s="387" t="s">
        <v>205</v>
      </c>
      <c r="B21" s="387" t="s">
        <v>206</v>
      </c>
      <c r="C21" s="388">
        <v>-38585</v>
      </c>
      <c r="D21" s="388">
        <v>-40082</v>
      </c>
      <c r="E21" s="388">
        <v>-69396</v>
      </c>
      <c r="F21" s="388">
        <v>-56238</v>
      </c>
      <c r="G21" s="388">
        <v>-38851</v>
      </c>
      <c r="H21" s="388">
        <v>-59617</v>
      </c>
      <c r="I21" s="388">
        <v>-39434</v>
      </c>
      <c r="J21" s="388">
        <v>-50360</v>
      </c>
      <c r="K21" s="388">
        <v>-40656</v>
      </c>
      <c r="L21" s="388">
        <v>-57297</v>
      </c>
      <c r="M21" s="388">
        <v>-43102</v>
      </c>
      <c r="N21" s="388">
        <v>-46809</v>
      </c>
      <c r="O21" s="388">
        <v>-43280</v>
      </c>
      <c r="P21" s="388">
        <v>-40369</v>
      </c>
      <c r="Q21" s="388">
        <v>-48599</v>
      </c>
      <c r="R21" s="388">
        <v>-46818</v>
      </c>
    </row>
    <row r="22" spans="1:20" ht="15" customHeight="1">
      <c r="A22" s="387" t="s">
        <v>207</v>
      </c>
      <c r="B22" s="387" t="s">
        <v>208</v>
      </c>
      <c r="C22" s="388">
        <v>-26239</v>
      </c>
      <c r="D22" s="388">
        <v>-27778</v>
      </c>
      <c r="E22" s="388">
        <v>-56218</v>
      </c>
      <c r="F22" s="388">
        <v>-42235</v>
      </c>
      <c r="G22" s="388">
        <v>-27583</v>
      </c>
      <c r="H22" s="388">
        <v>-47120</v>
      </c>
      <c r="I22" s="388">
        <v>-27091</v>
      </c>
      <c r="J22" s="388">
        <v>-38452</v>
      </c>
      <c r="K22" s="388">
        <v>-30812</v>
      </c>
      <c r="L22" s="388">
        <v>-46330</v>
      </c>
      <c r="M22" s="388">
        <v>-32529</v>
      </c>
      <c r="N22" s="388">
        <v>-33022</v>
      </c>
      <c r="O22" s="388">
        <v>-30654</v>
      </c>
      <c r="P22" s="388">
        <v>-27009</v>
      </c>
      <c r="Q22" s="388">
        <v>-34942</v>
      </c>
      <c r="R22" s="388">
        <v>-31321</v>
      </c>
    </row>
    <row r="23" spans="1:20" ht="15" customHeight="1">
      <c r="A23" s="387" t="s">
        <v>209</v>
      </c>
      <c r="B23" s="387" t="s">
        <v>210</v>
      </c>
      <c r="C23" s="388">
        <v>-8923</v>
      </c>
      <c r="D23" s="388">
        <v>-9623</v>
      </c>
      <c r="E23" s="388">
        <v>-5523</v>
      </c>
      <c r="F23" s="388">
        <v>-9193</v>
      </c>
      <c r="G23" s="388">
        <v>-8707</v>
      </c>
      <c r="H23" s="388">
        <v>-10189</v>
      </c>
      <c r="I23" s="388">
        <v>-9230</v>
      </c>
      <c r="J23" s="388">
        <v>-10451</v>
      </c>
      <c r="K23" s="388">
        <v>-9122</v>
      </c>
      <c r="L23" s="388">
        <v>-10125</v>
      </c>
      <c r="M23" s="388">
        <v>-10119</v>
      </c>
      <c r="N23" s="388">
        <v>-10530</v>
      </c>
      <c r="O23" s="388">
        <v>-1522</v>
      </c>
      <c r="P23" s="388">
        <v>-6983</v>
      </c>
      <c r="Q23" s="388">
        <v>-6302</v>
      </c>
      <c r="R23" s="388">
        <v>-4183</v>
      </c>
    </row>
    <row r="24" spans="1:20" ht="15" customHeight="1">
      <c r="A24" s="387" t="s">
        <v>114</v>
      </c>
      <c r="B24" s="387" t="s">
        <v>113</v>
      </c>
      <c r="C24" s="388">
        <v>-3172</v>
      </c>
      <c r="D24" s="388">
        <v>-2739</v>
      </c>
      <c r="E24" s="388">
        <v>-2616</v>
      </c>
      <c r="F24" s="388">
        <v>-2648</v>
      </c>
      <c r="G24" s="388">
        <v>-2731</v>
      </c>
      <c r="H24" s="388">
        <v>-2388</v>
      </c>
      <c r="I24" s="388">
        <v>-2192</v>
      </c>
      <c r="J24" s="388">
        <v>-2283</v>
      </c>
      <c r="K24" s="388">
        <v>-2503</v>
      </c>
      <c r="L24" s="388">
        <v>-1783</v>
      </c>
      <c r="M24" s="388">
        <v>-2068</v>
      </c>
      <c r="N24" s="388">
        <v>-1944</v>
      </c>
      <c r="O24" s="388">
        <v>-3614</v>
      </c>
      <c r="P24" s="388">
        <v>-5900</v>
      </c>
      <c r="Q24" s="388">
        <v>-4043</v>
      </c>
      <c r="R24" s="388">
        <v>-5331</v>
      </c>
    </row>
    <row r="25" spans="1:20" ht="12.95" customHeight="1">
      <c r="A25" s="387" t="s">
        <v>224</v>
      </c>
      <c r="B25" s="387" t="s">
        <v>212</v>
      </c>
      <c r="C25" s="388">
        <v>-1630</v>
      </c>
      <c r="D25" s="388">
        <v>-1620</v>
      </c>
      <c r="E25" s="388">
        <v>-1618</v>
      </c>
      <c r="F25" s="388">
        <v>-1740</v>
      </c>
      <c r="G25" s="388">
        <v>-1829</v>
      </c>
      <c r="H25" s="388">
        <v>-1799</v>
      </c>
      <c r="I25" s="388">
        <v>-1512</v>
      </c>
      <c r="J25" s="388">
        <v>-1828</v>
      </c>
      <c r="K25" s="388">
        <v>-2139</v>
      </c>
      <c r="L25" s="388">
        <v>-1480</v>
      </c>
      <c r="M25" s="388">
        <v>-2017</v>
      </c>
      <c r="N25" s="388">
        <v>-5761</v>
      </c>
      <c r="O25" s="388">
        <v>-6001</v>
      </c>
      <c r="P25" s="388">
        <v>-5084</v>
      </c>
      <c r="Q25" s="388">
        <v>-5055</v>
      </c>
      <c r="R25" s="388">
        <v>-5488</v>
      </c>
    </row>
    <row r="26" spans="1:20" ht="15" customHeight="1">
      <c r="A26" s="387" t="s">
        <v>57</v>
      </c>
      <c r="B26" s="387" t="s">
        <v>213</v>
      </c>
      <c r="C26" s="388">
        <v>-2140</v>
      </c>
      <c r="D26" s="388">
        <v>-2489</v>
      </c>
      <c r="E26" s="388">
        <v>-6266</v>
      </c>
      <c r="F26" s="388">
        <v>-3876</v>
      </c>
      <c r="G26" s="388">
        <v>-2209</v>
      </c>
      <c r="H26" s="388">
        <v>-1950</v>
      </c>
      <c r="I26" s="388">
        <v>-2157</v>
      </c>
      <c r="J26" s="388">
        <v>-2153</v>
      </c>
      <c r="K26" s="388">
        <v>-5138</v>
      </c>
      <c r="L26" s="388">
        <v>-5187</v>
      </c>
      <c r="M26" s="388">
        <v>-4634</v>
      </c>
      <c r="N26" s="388">
        <v>-4774</v>
      </c>
      <c r="O26" s="388">
        <v>-4340</v>
      </c>
      <c r="P26" s="388">
        <v>-4589</v>
      </c>
      <c r="Q26" s="388">
        <v>-4233</v>
      </c>
      <c r="R26" s="388">
        <v>-4370</v>
      </c>
    </row>
    <row r="27" spans="1:20" ht="15" customHeight="1">
      <c r="A27" s="387" t="s">
        <v>56</v>
      </c>
      <c r="B27" s="387" t="s">
        <v>44</v>
      </c>
      <c r="C27" s="388">
        <v>-5805</v>
      </c>
      <c r="D27" s="388">
        <v>-5832</v>
      </c>
      <c r="E27" s="388">
        <v>-5811</v>
      </c>
      <c r="F27" s="388">
        <v>-4130</v>
      </c>
      <c r="G27" s="388">
        <v>-5309</v>
      </c>
      <c r="H27" s="388">
        <v>-4955</v>
      </c>
      <c r="I27" s="388">
        <v>-4486</v>
      </c>
      <c r="J27" s="388">
        <v>-3058</v>
      </c>
      <c r="K27" s="388">
        <v>-2826</v>
      </c>
      <c r="L27" s="388">
        <v>-2205</v>
      </c>
      <c r="M27" s="388">
        <v>-2130</v>
      </c>
      <c r="N27" s="388">
        <v>-3514</v>
      </c>
      <c r="O27" s="388">
        <v>-2307</v>
      </c>
      <c r="P27" s="388">
        <v>-2139</v>
      </c>
      <c r="Q27" s="388">
        <v>-3445</v>
      </c>
      <c r="R27" s="388">
        <v>-3343</v>
      </c>
    </row>
    <row r="28" spans="1:20" ht="15" customHeight="1">
      <c r="A28" s="387" t="s">
        <v>214</v>
      </c>
      <c r="B28" s="387" t="s">
        <v>215</v>
      </c>
      <c r="C28" s="388">
        <v>-5967</v>
      </c>
      <c r="D28" s="388">
        <v>-7008</v>
      </c>
      <c r="E28" s="388">
        <v>-6769</v>
      </c>
      <c r="F28" s="388">
        <v>-7440</v>
      </c>
      <c r="G28" s="388">
        <v>-7044</v>
      </c>
      <c r="H28" s="388">
        <v>-6451</v>
      </c>
      <c r="I28" s="388">
        <v>-6894</v>
      </c>
      <c r="J28" s="388">
        <v>-6933</v>
      </c>
      <c r="K28" s="388">
        <v>-7564</v>
      </c>
      <c r="L28" s="388">
        <v>-7575</v>
      </c>
      <c r="M28" s="388">
        <v>-7424</v>
      </c>
      <c r="N28" s="388">
        <v>-7864</v>
      </c>
      <c r="O28" s="388">
        <v>-7287</v>
      </c>
      <c r="P28" s="388">
        <v>-6532</v>
      </c>
      <c r="Q28" s="388">
        <v>-6759</v>
      </c>
      <c r="R28" s="388">
        <v>-8766</v>
      </c>
    </row>
    <row r="29" spans="1:20" ht="15" customHeight="1">
      <c r="A29" s="387" t="s">
        <v>225</v>
      </c>
      <c r="B29" s="387" t="s">
        <v>226</v>
      </c>
      <c r="C29" s="388">
        <v>-1801</v>
      </c>
      <c r="D29" s="388">
        <v>-3050</v>
      </c>
      <c r="E29" s="388">
        <v>-3405</v>
      </c>
      <c r="F29" s="388">
        <v>-3662</v>
      </c>
      <c r="G29" s="388">
        <v>-2112</v>
      </c>
      <c r="H29" s="388">
        <v>-2403</v>
      </c>
      <c r="I29" s="388">
        <v>-2359</v>
      </c>
      <c r="J29" s="388">
        <v>-2470</v>
      </c>
      <c r="K29" s="388">
        <v>-2314</v>
      </c>
      <c r="L29" s="388">
        <v>-2153</v>
      </c>
      <c r="M29" s="388">
        <v>-2257</v>
      </c>
      <c r="N29" s="388">
        <v>-2189</v>
      </c>
      <c r="O29" s="388">
        <v>-2099</v>
      </c>
      <c r="P29" s="388">
        <v>-2575</v>
      </c>
      <c r="Q29" s="388">
        <v>-2628</v>
      </c>
      <c r="R29" s="388">
        <v>-2928</v>
      </c>
    </row>
    <row r="30" spans="1:20" ht="15" customHeight="1">
      <c r="A30" s="387" t="s">
        <v>218</v>
      </c>
      <c r="B30" s="387" t="s">
        <v>219</v>
      </c>
      <c r="C30" s="388">
        <f>-8306-C20</f>
        <v>-7742</v>
      </c>
      <c r="D30" s="388">
        <f>-8534-D20</f>
        <v>-7895</v>
      </c>
      <c r="E30" s="388">
        <f>-5911-E20</f>
        <v>-5321</v>
      </c>
      <c r="F30" s="388">
        <f>-10516-F20</f>
        <v>-9111</v>
      </c>
      <c r="G30" s="388">
        <f>-8111-G20</f>
        <v>-7503</v>
      </c>
      <c r="H30" s="388">
        <f>-8862-H20</f>
        <v>-7071</v>
      </c>
      <c r="I30" s="388">
        <f>-9365-I20</f>
        <v>-7288</v>
      </c>
      <c r="J30" s="388">
        <f>-16791-J20</f>
        <v>-12349</v>
      </c>
      <c r="K30" s="388">
        <f>-14819-K20</f>
        <v>-11920</v>
      </c>
      <c r="L30" s="388">
        <v>-12519</v>
      </c>
      <c r="M30" s="388">
        <v>-15496</v>
      </c>
      <c r="N30" s="388">
        <v>-16960</v>
      </c>
      <c r="O30" s="388">
        <f>-10100-451</f>
        <v>-10551</v>
      </c>
      <c r="P30" s="388">
        <f>-7211-930</f>
        <v>-8141</v>
      </c>
      <c r="Q30" s="388">
        <v>-9559</v>
      </c>
      <c r="R30" s="388">
        <v>-15392</v>
      </c>
    </row>
    <row r="31" spans="1:20" s="322" customFormat="1" ht="15" customHeight="1">
      <c r="A31" s="390"/>
      <c r="B31" s="390" t="s">
        <v>43</v>
      </c>
      <c r="C31" s="391">
        <f t="shared" ref="C31:O31" si="1">SUM(C18:C21,C23:C30)</f>
        <v>-95831</v>
      </c>
      <c r="D31" s="391">
        <f t="shared" si="1"/>
        <v>-112239</v>
      </c>
      <c r="E31" s="391">
        <f t="shared" si="1"/>
        <v>-127585</v>
      </c>
      <c r="F31" s="391">
        <f t="shared" si="1"/>
        <v>-127429</v>
      </c>
      <c r="G31" s="391">
        <f t="shared" si="1"/>
        <v>-88861</v>
      </c>
      <c r="H31" s="391">
        <f t="shared" si="1"/>
        <v>-119867</v>
      </c>
      <c r="I31" s="391">
        <f t="shared" si="1"/>
        <v>-93092</v>
      </c>
      <c r="J31" s="391">
        <f t="shared" si="1"/>
        <v>-166953</v>
      </c>
      <c r="K31" s="391">
        <f t="shared" si="1"/>
        <v>-109741</v>
      </c>
      <c r="L31" s="391">
        <f t="shared" si="1"/>
        <v>-138708</v>
      </c>
      <c r="M31" s="391">
        <f t="shared" si="1"/>
        <v>-118182</v>
      </c>
      <c r="N31" s="391">
        <f t="shared" si="1"/>
        <v>-153247</v>
      </c>
      <c r="O31" s="391">
        <f t="shared" si="1"/>
        <v>-123592</v>
      </c>
      <c r="P31" s="391">
        <f t="shared" ref="P31:Q31" si="2">SUM(P18:P21,P23:P30)</f>
        <v>-111804</v>
      </c>
      <c r="Q31" s="391">
        <f t="shared" si="2"/>
        <v>-116023</v>
      </c>
      <c r="R31" s="391">
        <f t="shared" ref="R31" si="3">SUM(R18:R21,R23:R30)</f>
        <v>-135281</v>
      </c>
      <c r="S31" s="6"/>
      <c r="T31" s="6"/>
    </row>
    <row r="32" spans="1:20" ht="15" customHeight="1">
      <c r="P32" s="322"/>
      <c r="Q32" s="322"/>
      <c r="R32" s="322"/>
    </row>
    <row r="33" spans="1:25" ht="15" customHeight="1">
      <c r="A33" s="390" t="s">
        <v>55</v>
      </c>
      <c r="B33" s="390" t="s">
        <v>4</v>
      </c>
      <c r="C33" s="391">
        <f t="shared" ref="C33:M33" si="4">SUM(C16,C31)</f>
        <v>475194</v>
      </c>
      <c r="D33" s="391">
        <f t="shared" si="4"/>
        <v>495642</v>
      </c>
      <c r="E33" s="391">
        <f t="shared" si="4"/>
        <v>526905</v>
      </c>
      <c r="F33" s="391">
        <f t="shared" si="4"/>
        <v>515383</v>
      </c>
      <c r="G33" s="391">
        <f t="shared" si="4"/>
        <v>515112</v>
      </c>
      <c r="H33" s="391">
        <f t="shared" si="4"/>
        <v>529760</v>
      </c>
      <c r="I33" s="391">
        <f t="shared" si="4"/>
        <v>515650</v>
      </c>
      <c r="J33" s="391">
        <f t="shared" si="4"/>
        <v>497277</v>
      </c>
      <c r="K33" s="391">
        <f t="shared" si="4"/>
        <v>520062</v>
      </c>
      <c r="L33" s="391">
        <f t="shared" si="4"/>
        <v>522357</v>
      </c>
      <c r="M33" s="391">
        <f t="shared" si="4"/>
        <v>544047</v>
      </c>
      <c r="N33" s="391">
        <f>SUM(N16,N31)</f>
        <v>541705</v>
      </c>
      <c r="O33" s="391">
        <f>SUM(O16,O31)</f>
        <v>538243</v>
      </c>
      <c r="P33" s="391">
        <f>SUM(P16,P31)</f>
        <v>491831</v>
      </c>
      <c r="Q33" s="391">
        <f>SUM(Q16,Q31)</f>
        <v>552731</v>
      </c>
      <c r="R33" s="391">
        <f>SUM(R16,R31)</f>
        <v>569301</v>
      </c>
      <c r="U33" s="29"/>
      <c r="V33" s="29"/>
      <c r="W33" s="29"/>
      <c r="X33" s="29"/>
      <c r="Y33" s="29"/>
    </row>
    <row r="34" spans="1:25" ht="15" customHeight="1">
      <c r="U34" s="29"/>
      <c r="V34" s="29"/>
      <c r="W34" s="29"/>
      <c r="X34" s="29"/>
      <c r="Y34" s="29"/>
    </row>
    <row r="35" spans="1:25" ht="15" customHeight="1" thickBot="1">
      <c r="C35" s="394"/>
      <c r="D35" s="386"/>
      <c r="E35" s="386"/>
      <c r="F35" s="386"/>
      <c r="G35" s="386"/>
      <c r="H35" s="386"/>
      <c r="I35" s="386"/>
      <c r="J35" s="386"/>
      <c r="K35" s="386"/>
      <c r="L35" s="386"/>
      <c r="M35" s="386"/>
      <c r="N35" s="386"/>
      <c r="O35" s="386"/>
      <c r="P35" s="386"/>
      <c r="Q35" s="386"/>
      <c r="R35" s="386"/>
      <c r="U35" s="29"/>
      <c r="V35" s="29"/>
      <c r="W35" s="29"/>
      <c r="X35" s="29"/>
      <c r="Y35" s="29"/>
    </row>
    <row r="36" spans="1:25" ht="15" customHeight="1" thickBot="1">
      <c r="A36" s="373" t="s">
        <v>55</v>
      </c>
      <c r="B36" s="373" t="s">
        <v>4</v>
      </c>
      <c r="C36" s="395" t="s">
        <v>189</v>
      </c>
      <c r="D36" s="386" t="s">
        <v>190</v>
      </c>
      <c r="E36" s="386" t="s">
        <v>191</v>
      </c>
      <c r="F36" s="386" t="str">
        <f>F2</f>
        <v>IV Q 2017</v>
      </c>
      <c r="G36" s="386" t="str">
        <f>G2</f>
        <v>I Q 2018</v>
      </c>
      <c r="H36" s="386" t="str">
        <f>H2</f>
        <v>II Q 2018</v>
      </c>
      <c r="I36" s="386" t="s">
        <v>195</v>
      </c>
      <c r="J36" s="386" t="str">
        <f>J2</f>
        <v>IV Q 2018</v>
      </c>
      <c r="K36" s="386" t="s">
        <v>197</v>
      </c>
      <c r="L36" s="386" t="s">
        <v>198</v>
      </c>
      <c r="M36" s="386" t="s">
        <v>622</v>
      </c>
      <c r="N36" s="386" t="str">
        <f>N2</f>
        <v>IV Q 2019</v>
      </c>
      <c r="O36" s="386" t="str">
        <f>O2</f>
        <v>I Q 2020</v>
      </c>
      <c r="P36" s="386" t="str">
        <f>P2</f>
        <v>II Q 2020</v>
      </c>
      <c r="Q36" s="386" t="str">
        <f>Q2</f>
        <v>III Q 2020</v>
      </c>
      <c r="R36" s="386" t="str">
        <f>R2</f>
        <v>IV Q 2020</v>
      </c>
      <c r="U36" s="29"/>
      <c r="V36" s="29"/>
      <c r="W36" s="29"/>
      <c r="X36" s="29"/>
      <c r="Y36" s="29"/>
    </row>
    <row r="37" spans="1:25" ht="15" customHeight="1">
      <c r="A37" s="387" t="s">
        <v>199</v>
      </c>
      <c r="B37" s="387" t="s">
        <v>200</v>
      </c>
      <c r="C37" s="388">
        <f t="shared" ref="C37:L37" si="5">C3+C18</f>
        <v>83166</v>
      </c>
      <c r="D37" s="388">
        <f t="shared" si="5"/>
        <v>85353</v>
      </c>
      <c r="E37" s="388">
        <f t="shared" si="5"/>
        <v>83698</v>
      </c>
      <c r="F37" s="388">
        <f t="shared" si="5"/>
        <v>85404</v>
      </c>
      <c r="G37" s="388">
        <f t="shared" si="5"/>
        <v>81314</v>
      </c>
      <c r="H37" s="388">
        <f t="shared" si="5"/>
        <v>80029</v>
      </c>
      <c r="I37" s="388">
        <f t="shared" si="5"/>
        <v>75671</v>
      </c>
      <c r="J37" s="388">
        <f t="shared" si="5"/>
        <v>80429</v>
      </c>
      <c r="K37" s="388">
        <f t="shared" si="5"/>
        <v>80848</v>
      </c>
      <c r="L37" s="388">
        <f t="shared" si="5"/>
        <v>81375</v>
      </c>
      <c r="M37" s="388">
        <v>81709</v>
      </c>
      <c r="N37" s="388">
        <v>80673</v>
      </c>
      <c r="O37" s="388">
        <v>78999</v>
      </c>
      <c r="P37" s="388">
        <f t="shared" ref="P37:Q39" si="6">P3+P18</f>
        <v>73027</v>
      </c>
      <c r="Q37" s="388">
        <f t="shared" si="6"/>
        <v>77437</v>
      </c>
      <c r="R37" s="388">
        <f t="shared" ref="R37" si="7">R3+R18</f>
        <v>79713</v>
      </c>
      <c r="U37" s="29"/>
      <c r="V37" s="29"/>
      <c r="W37" s="29"/>
      <c r="X37" s="29"/>
      <c r="Y37" s="29"/>
    </row>
    <row r="38" spans="1:25" ht="15" customHeight="1">
      <c r="A38" s="387" t="s">
        <v>619</v>
      </c>
      <c r="B38" s="387" t="s">
        <v>603</v>
      </c>
      <c r="C38" s="388">
        <f t="shared" ref="C38:L38" si="8">C4+C19</f>
        <v>58933</v>
      </c>
      <c r="D38" s="388">
        <f t="shared" si="8"/>
        <v>50701</v>
      </c>
      <c r="E38" s="388">
        <f t="shared" si="8"/>
        <v>67014</v>
      </c>
      <c r="F38" s="388">
        <f t="shared" si="8"/>
        <v>61381</v>
      </c>
      <c r="G38" s="388">
        <f t="shared" si="8"/>
        <v>72644</v>
      </c>
      <c r="H38" s="388">
        <f t="shared" si="8"/>
        <v>74018</v>
      </c>
      <c r="I38" s="388">
        <f t="shared" si="8"/>
        <v>82072</v>
      </c>
      <c r="J38" s="388">
        <f t="shared" si="8"/>
        <v>42663</v>
      </c>
      <c r="K38" s="388">
        <f t="shared" si="8"/>
        <v>78287</v>
      </c>
      <c r="L38" s="388">
        <f t="shared" si="8"/>
        <v>64767</v>
      </c>
      <c r="M38" s="388">
        <v>76414</v>
      </c>
      <c r="N38" s="388">
        <v>88937</v>
      </c>
      <c r="O38" s="388">
        <v>64404</v>
      </c>
      <c r="P38" s="388">
        <f t="shared" si="6"/>
        <v>81659</v>
      </c>
      <c r="Q38" s="388">
        <f t="shared" si="6"/>
        <v>101245</v>
      </c>
      <c r="R38" s="388">
        <f t="shared" ref="R38" si="9">R4+R19</f>
        <v>80816</v>
      </c>
      <c r="U38" s="29"/>
      <c r="V38" s="29"/>
      <c r="W38" s="29"/>
      <c r="X38" s="29"/>
      <c r="Y38" s="29"/>
    </row>
    <row r="39" spans="1:25" ht="15" customHeight="1">
      <c r="A39" s="387" t="s">
        <v>201</v>
      </c>
      <c r="B39" s="387" t="s">
        <v>202</v>
      </c>
      <c r="C39" s="388">
        <f>C5+C20</f>
        <v>12224</v>
      </c>
      <c r="D39" s="388">
        <f t="shared" ref="D39:L39" si="10">D5+D20</f>
        <v>11192</v>
      </c>
      <c r="E39" s="388">
        <f t="shared" si="10"/>
        <v>15755</v>
      </c>
      <c r="F39" s="388">
        <f t="shared" si="10"/>
        <v>17934</v>
      </c>
      <c r="G39" s="388">
        <f t="shared" si="10"/>
        <v>14213</v>
      </c>
      <c r="H39" s="388">
        <f t="shared" si="10"/>
        <v>13144</v>
      </c>
      <c r="I39" s="388">
        <f t="shared" si="10"/>
        <v>12663</v>
      </c>
      <c r="J39" s="388">
        <f t="shared" si="10"/>
        <v>21584</v>
      </c>
      <c r="K39" s="388">
        <f t="shared" si="10"/>
        <v>14492</v>
      </c>
      <c r="L39" s="388">
        <f t="shared" si="10"/>
        <v>12995</v>
      </c>
      <c r="M39" s="388">
        <v>16046</v>
      </c>
      <c r="N39" s="388">
        <v>2201</v>
      </c>
      <c r="O39" s="388">
        <v>10612</v>
      </c>
      <c r="P39" s="388">
        <f t="shared" si="6"/>
        <v>5719</v>
      </c>
      <c r="Q39" s="388">
        <f t="shared" si="6"/>
        <v>7772</v>
      </c>
      <c r="R39" s="388">
        <f t="shared" ref="R39" si="11">R5+R20</f>
        <v>12301</v>
      </c>
      <c r="U39" s="29"/>
      <c r="V39" s="29"/>
      <c r="W39" s="29"/>
      <c r="X39" s="29"/>
      <c r="Y39" s="29"/>
    </row>
    <row r="40" spans="1:25" ht="15" customHeight="1">
      <c r="A40" s="387" t="s">
        <v>203</v>
      </c>
      <c r="B40" s="387" t="s">
        <v>204</v>
      </c>
      <c r="C40" s="388">
        <f t="shared" ref="C40:L40" si="12">C6</f>
        <v>78131</v>
      </c>
      <c r="D40" s="388">
        <f t="shared" si="12"/>
        <v>84907</v>
      </c>
      <c r="E40" s="388">
        <f t="shared" si="12"/>
        <v>91823</v>
      </c>
      <c r="F40" s="388">
        <f t="shared" si="12"/>
        <v>91195</v>
      </c>
      <c r="G40" s="388">
        <f t="shared" si="12"/>
        <v>89091</v>
      </c>
      <c r="H40" s="388">
        <f t="shared" si="12"/>
        <v>100549</v>
      </c>
      <c r="I40" s="388">
        <f t="shared" si="12"/>
        <v>96500</v>
      </c>
      <c r="J40" s="388">
        <f t="shared" si="12"/>
        <v>109843</v>
      </c>
      <c r="K40" s="388">
        <f t="shared" si="12"/>
        <v>106851</v>
      </c>
      <c r="L40" s="388">
        <f t="shared" si="12"/>
        <v>113794</v>
      </c>
      <c r="M40" s="388">
        <v>111614</v>
      </c>
      <c r="N40" s="388">
        <v>110458</v>
      </c>
      <c r="O40" s="388">
        <v>121539</v>
      </c>
      <c r="P40" s="388">
        <f t="shared" ref="P40:Q40" si="13">P6</f>
        <v>104174</v>
      </c>
      <c r="Q40" s="388">
        <f t="shared" si="13"/>
        <v>116339</v>
      </c>
      <c r="R40" s="388">
        <f t="shared" ref="R40" si="14">R6</f>
        <v>126765</v>
      </c>
      <c r="U40" s="29"/>
      <c r="V40" s="29"/>
      <c r="W40" s="29"/>
      <c r="X40" s="29"/>
      <c r="Y40" s="29"/>
    </row>
    <row r="41" spans="1:25" ht="15" customHeight="1">
      <c r="A41" s="387" t="s">
        <v>205</v>
      </c>
      <c r="B41" s="387" t="s">
        <v>206</v>
      </c>
      <c r="C41" s="388">
        <f t="shared" ref="C41:L41" si="15">C7+C21</f>
        <v>88449</v>
      </c>
      <c r="D41" s="388">
        <f t="shared" si="15"/>
        <v>92393</v>
      </c>
      <c r="E41" s="388">
        <f t="shared" si="15"/>
        <v>93025</v>
      </c>
      <c r="F41" s="388">
        <f t="shared" si="15"/>
        <v>98827</v>
      </c>
      <c r="G41" s="388">
        <f t="shared" si="15"/>
        <v>94406</v>
      </c>
      <c r="H41" s="388">
        <f t="shared" si="15"/>
        <v>95680</v>
      </c>
      <c r="I41" s="388">
        <f t="shared" si="15"/>
        <v>96924</v>
      </c>
      <c r="J41" s="388">
        <f t="shared" si="15"/>
        <v>99424</v>
      </c>
      <c r="K41" s="388">
        <f t="shared" si="15"/>
        <v>94473</v>
      </c>
      <c r="L41" s="388">
        <f t="shared" si="15"/>
        <v>98096</v>
      </c>
      <c r="M41" s="388">
        <v>100793</v>
      </c>
      <c r="N41" s="388">
        <v>94553</v>
      </c>
      <c r="O41" s="388">
        <v>88902</v>
      </c>
      <c r="P41" s="388">
        <f t="shared" ref="P41:Q43" si="16">P7+P21</f>
        <v>85415</v>
      </c>
      <c r="Q41" s="388">
        <f t="shared" si="16"/>
        <v>99872</v>
      </c>
      <c r="R41" s="388">
        <f t="shared" ref="R41" si="17">R7+R21</f>
        <v>108313</v>
      </c>
      <c r="U41" s="29"/>
      <c r="V41" s="29"/>
      <c r="W41" s="29"/>
      <c r="X41" s="29"/>
      <c r="Y41" s="29"/>
    </row>
    <row r="42" spans="1:25" ht="15" customHeight="1">
      <c r="A42" s="387" t="s">
        <v>207</v>
      </c>
      <c r="B42" s="387" t="s">
        <v>208</v>
      </c>
      <c r="C42" s="388">
        <f t="shared" ref="C42:L42" si="18">C8+C22</f>
        <v>42512</v>
      </c>
      <c r="D42" s="388">
        <f t="shared" si="18"/>
        <v>43677</v>
      </c>
      <c r="E42" s="388">
        <f t="shared" si="18"/>
        <v>45121</v>
      </c>
      <c r="F42" s="388">
        <f t="shared" si="18"/>
        <v>46657</v>
      </c>
      <c r="G42" s="388">
        <f t="shared" si="18"/>
        <v>45954</v>
      </c>
      <c r="H42" s="388">
        <f t="shared" si="18"/>
        <v>47888</v>
      </c>
      <c r="I42" s="388">
        <f t="shared" si="18"/>
        <v>47191</v>
      </c>
      <c r="J42" s="388">
        <f t="shared" si="18"/>
        <v>48142</v>
      </c>
      <c r="K42" s="388">
        <f t="shared" si="18"/>
        <v>45528</v>
      </c>
      <c r="L42" s="388">
        <f t="shared" si="18"/>
        <v>49414</v>
      </c>
      <c r="M42" s="388">
        <v>50512</v>
      </c>
      <c r="N42" s="388">
        <v>48824</v>
      </c>
      <c r="O42" s="388">
        <v>47935</v>
      </c>
      <c r="P42" s="388">
        <f t="shared" si="16"/>
        <v>49137</v>
      </c>
      <c r="Q42" s="388">
        <f t="shared" si="16"/>
        <v>56326</v>
      </c>
      <c r="R42" s="388">
        <f t="shared" ref="R42" si="19">R8+R22</f>
        <v>61153</v>
      </c>
      <c r="U42" s="29"/>
      <c r="V42" s="29"/>
      <c r="W42" s="29"/>
      <c r="X42" s="29"/>
      <c r="Y42" s="29"/>
    </row>
    <row r="43" spans="1:25" ht="15" customHeight="1">
      <c r="A43" s="387" t="s">
        <v>209</v>
      </c>
      <c r="B43" s="387" t="s">
        <v>210</v>
      </c>
      <c r="C43" s="388">
        <f t="shared" ref="C43:L43" si="20">C9+C23</f>
        <v>31106</v>
      </c>
      <c r="D43" s="388">
        <f t="shared" si="20"/>
        <v>32537</v>
      </c>
      <c r="E43" s="388">
        <f t="shared" si="20"/>
        <v>37283</v>
      </c>
      <c r="F43" s="388">
        <f t="shared" si="20"/>
        <v>35360</v>
      </c>
      <c r="G43" s="388">
        <f t="shared" si="20"/>
        <v>34411</v>
      </c>
      <c r="H43" s="388">
        <f t="shared" si="20"/>
        <v>31953</v>
      </c>
      <c r="I43" s="388">
        <f t="shared" si="20"/>
        <v>32923</v>
      </c>
      <c r="J43" s="388">
        <f t="shared" si="20"/>
        <v>36397</v>
      </c>
      <c r="K43" s="388">
        <f t="shared" si="20"/>
        <v>35279</v>
      </c>
      <c r="L43" s="388">
        <f t="shared" si="20"/>
        <v>35124</v>
      </c>
      <c r="M43" s="388">
        <v>36332</v>
      </c>
      <c r="N43" s="388">
        <v>39048</v>
      </c>
      <c r="O43" s="388">
        <v>33218</v>
      </c>
      <c r="P43" s="388">
        <f t="shared" si="16"/>
        <v>32307</v>
      </c>
      <c r="Q43" s="388">
        <f t="shared" si="16"/>
        <v>30455</v>
      </c>
      <c r="R43" s="388">
        <f t="shared" ref="R43" si="21">R9+R23</f>
        <v>33980</v>
      </c>
      <c r="S43" s="29"/>
      <c r="T43" s="29"/>
      <c r="U43" s="29"/>
      <c r="V43" s="29"/>
      <c r="W43" s="29"/>
      <c r="X43" s="29"/>
      <c r="Y43" s="29"/>
    </row>
    <row r="44" spans="1:25" ht="15" customHeight="1">
      <c r="A44" s="387" t="s">
        <v>56</v>
      </c>
      <c r="B44" s="387" t="s">
        <v>44</v>
      </c>
      <c r="C44" s="388">
        <f t="shared" ref="C44:L44" si="22">C10+C27</f>
        <v>-1949</v>
      </c>
      <c r="D44" s="388">
        <f t="shared" si="22"/>
        <v>-2790</v>
      </c>
      <c r="E44" s="388">
        <f t="shared" si="22"/>
        <v>-4185</v>
      </c>
      <c r="F44" s="388">
        <f t="shared" si="22"/>
        <v>-2924</v>
      </c>
      <c r="G44" s="388">
        <f t="shared" si="22"/>
        <v>-4446</v>
      </c>
      <c r="H44" s="388">
        <f t="shared" si="22"/>
        <v>-4272</v>
      </c>
      <c r="I44" s="388">
        <f t="shared" si="22"/>
        <v>-4214</v>
      </c>
      <c r="J44" s="388">
        <f t="shared" si="22"/>
        <v>-85</v>
      </c>
      <c r="K44" s="388">
        <f t="shared" si="22"/>
        <v>-1113</v>
      </c>
      <c r="L44" s="388">
        <f t="shared" si="22"/>
        <v>-766</v>
      </c>
      <c r="M44" s="388">
        <v>-740</v>
      </c>
      <c r="N44" s="388">
        <v>12893</v>
      </c>
      <c r="O44" s="388">
        <v>1938</v>
      </c>
      <c r="P44" s="388">
        <f t="shared" ref="P44:Q44" si="23">P10+P27</f>
        <v>959</v>
      </c>
      <c r="Q44" s="388">
        <f t="shared" si="23"/>
        <v>950</v>
      </c>
      <c r="R44" s="388">
        <f t="shared" ref="R44" si="24">R10+R27</f>
        <v>1050</v>
      </c>
      <c r="S44" s="29"/>
      <c r="T44" s="29"/>
      <c r="U44" s="29"/>
      <c r="V44" s="29"/>
      <c r="W44" s="29"/>
      <c r="X44" s="29"/>
      <c r="Y44" s="29"/>
    </row>
    <row r="45" spans="1:25" ht="15" customHeight="1">
      <c r="A45" s="387" t="s">
        <v>211</v>
      </c>
      <c r="B45" s="387" t="s">
        <v>212</v>
      </c>
      <c r="C45" s="388">
        <f t="shared" ref="C45:L45" si="25">C11+C25</f>
        <v>67435</v>
      </c>
      <c r="D45" s="388">
        <f t="shared" si="25"/>
        <v>73280</v>
      </c>
      <c r="E45" s="388">
        <f t="shared" si="25"/>
        <v>78310</v>
      </c>
      <c r="F45" s="388">
        <f t="shared" si="25"/>
        <v>80842</v>
      </c>
      <c r="G45" s="388">
        <f t="shared" si="25"/>
        <v>79372</v>
      </c>
      <c r="H45" s="388">
        <f t="shared" si="25"/>
        <v>78187</v>
      </c>
      <c r="I45" s="388">
        <f t="shared" si="25"/>
        <v>75502</v>
      </c>
      <c r="J45" s="388">
        <f t="shared" si="25"/>
        <v>70348</v>
      </c>
      <c r="K45" s="388">
        <f t="shared" si="25"/>
        <v>65646</v>
      </c>
      <c r="L45" s="388">
        <f t="shared" si="25"/>
        <v>68395</v>
      </c>
      <c r="M45" s="388">
        <v>70815</v>
      </c>
      <c r="N45" s="388">
        <v>68795</v>
      </c>
      <c r="O45" s="388">
        <v>64262</v>
      </c>
      <c r="P45" s="388">
        <f t="shared" ref="P45:Q46" si="26">P11+P25</f>
        <v>47691</v>
      </c>
      <c r="Q45" s="388">
        <f t="shared" si="26"/>
        <v>55265</v>
      </c>
      <c r="R45" s="388">
        <f t="shared" ref="R45" si="27">R11+R25</f>
        <v>59253</v>
      </c>
      <c r="S45" s="29"/>
      <c r="T45" s="29"/>
      <c r="U45" s="29"/>
      <c r="V45" s="29"/>
      <c r="W45" s="29"/>
      <c r="X45" s="29"/>
      <c r="Y45" s="29"/>
    </row>
    <row r="46" spans="1:25" ht="15" customHeight="1">
      <c r="A46" s="387" t="s">
        <v>57</v>
      </c>
      <c r="B46" s="387" t="s">
        <v>213</v>
      </c>
      <c r="C46" s="388">
        <f t="shared" ref="C46:L46" si="28">C12+C26</f>
        <v>49341</v>
      </c>
      <c r="D46" s="388">
        <f t="shared" si="28"/>
        <v>54167</v>
      </c>
      <c r="E46" s="388">
        <f t="shared" si="28"/>
        <v>48278</v>
      </c>
      <c r="F46" s="388">
        <f t="shared" si="28"/>
        <v>47015</v>
      </c>
      <c r="G46" s="388">
        <f t="shared" si="28"/>
        <v>47935</v>
      </c>
      <c r="H46" s="388">
        <f t="shared" si="28"/>
        <v>52239</v>
      </c>
      <c r="I46" s="388">
        <f t="shared" si="28"/>
        <v>45161</v>
      </c>
      <c r="J46" s="388">
        <f t="shared" si="28"/>
        <v>37108</v>
      </c>
      <c r="K46" s="388">
        <f t="shared" si="28"/>
        <v>43573</v>
      </c>
      <c r="L46" s="388">
        <f t="shared" si="28"/>
        <v>52640</v>
      </c>
      <c r="M46" s="388">
        <v>53227</v>
      </c>
      <c r="N46" s="388">
        <v>53354</v>
      </c>
      <c r="O46" s="388">
        <v>55970</v>
      </c>
      <c r="P46" s="388">
        <f t="shared" si="26"/>
        <v>43861</v>
      </c>
      <c r="Q46" s="388">
        <f t="shared" si="26"/>
        <v>52795</v>
      </c>
      <c r="R46" s="388">
        <f t="shared" ref="R46" si="29">R12+R26</f>
        <v>50401</v>
      </c>
      <c r="S46" s="29"/>
      <c r="T46" s="29"/>
      <c r="U46" s="29"/>
      <c r="V46" s="29"/>
      <c r="W46" s="29"/>
      <c r="X46" s="29"/>
      <c r="Y46" s="29"/>
    </row>
    <row r="47" spans="1:25" ht="15" customHeight="1">
      <c r="A47" s="387" t="s">
        <v>114</v>
      </c>
      <c r="B47" s="387" t="s">
        <v>113</v>
      </c>
      <c r="C47" s="388">
        <f t="shared" ref="C47:L47" si="30">C13+C24</f>
        <v>18897</v>
      </c>
      <c r="D47" s="388">
        <f t="shared" si="30"/>
        <v>19931</v>
      </c>
      <c r="E47" s="388">
        <f t="shared" si="30"/>
        <v>23728</v>
      </c>
      <c r="F47" s="388">
        <f t="shared" si="30"/>
        <v>14398</v>
      </c>
      <c r="G47" s="388">
        <f t="shared" si="30"/>
        <v>15401</v>
      </c>
      <c r="H47" s="388">
        <f t="shared" si="30"/>
        <v>16684</v>
      </c>
      <c r="I47" s="388">
        <f t="shared" si="30"/>
        <v>12530</v>
      </c>
      <c r="J47" s="388">
        <f t="shared" si="30"/>
        <v>14241</v>
      </c>
      <c r="K47" s="388">
        <f t="shared" si="30"/>
        <v>16213</v>
      </c>
      <c r="L47" s="388">
        <f t="shared" si="30"/>
        <v>11222</v>
      </c>
      <c r="M47" s="388">
        <v>13933</v>
      </c>
      <c r="N47" s="388">
        <v>9964</v>
      </c>
      <c r="O47" s="388">
        <v>24660</v>
      </c>
      <c r="P47" s="388">
        <f t="shared" ref="P47:Q47" si="31">P13+P24</f>
        <v>28227</v>
      </c>
      <c r="Q47" s="388">
        <f t="shared" si="31"/>
        <v>23159</v>
      </c>
      <c r="R47" s="388">
        <f t="shared" ref="R47" si="32">R13+R24</f>
        <v>36454</v>
      </c>
      <c r="S47" s="29"/>
      <c r="T47" s="29"/>
      <c r="U47" s="29"/>
      <c r="V47" s="29"/>
      <c r="W47" s="29"/>
      <c r="X47" s="29"/>
      <c r="Y47" s="29"/>
    </row>
    <row r="48" spans="1:25" ht="15" customHeight="1">
      <c r="A48" s="387" t="s">
        <v>214</v>
      </c>
      <c r="B48" s="387" t="s">
        <v>215</v>
      </c>
      <c r="C48" s="388">
        <f t="shared" ref="C48:L48" si="33">C14+C28</f>
        <v>-1993</v>
      </c>
      <c r="D48" s="388">
        <f t="shared" si="33"/>
        <v>-2891</v>
      </c>
      <c r="E48" s="388">
        <f t="shared" si="33"/>
        <v>-3049</v>
      </c>
      <c r="F48" s="388">
        <f t="shared" si="33"/>
        <v>-3023</v>
      </c>
      <c r="G48" s="388">
        <f t="shared" si="33"/>
        <v>-2672</v>
      </c>
      <c r="H48" s="388">
        <f t="shared" si="33"/>
        <v>-1804</v>
      </c>
      <c r="I48" s="388">
        <f t="shared" si="33"/>
        <v>-1873</v>
      </c>
      <c r="J48" s="388">
        <f t="shared" si="33"/>
        <v>-1056</v>
      </c>
      <c r="K48" s="388">
        <f t="shared" si="33"/>
        <v>-1287</v>
      </c>
      <c r="L48" s="388">
        <f t="shared" si="33"/>
        <v>-1577</v>
      </c>
      <c r="M48" s="388">
        <v>-848</v>
      </c>
      <c r="N48" s="388">
        <v>-2084</v>
      </c>
      <c r="O48" s="388">
        <v>-832</v>
      </c>
      <c r="P48" s="388">
        <f t="shared" ref="P48:Q48" si="34">P14+P28</f>
        <v>-1450</v>
      </c>
      <c r="Q48" s="388">
        <f t="shared" si="34"/>
        <v>-1009</v>
      </c>
      <c r="R48" s="388">
        <f t="shared" ref="R48" si="35">R14+R28</f>
        <v>-3176</v>
      </c>
      <c r="S48" s="29"/>
      <c r="T48" s="29"/>
      <c r="U48" s="29"/>
      <c r="V48" s="29"/>
      <c r="W48" s="29"/>
      <c r="X48" s="29"/>
      <c r="Y48" s="29"/>
    </row>
    <row r="49" spans="1:25" ht="15" customHeight="1">
      <c r="A49" s="387" t="s">
        <v>216</v>
      </c>
      <c r="B49" s="387" t="s">
        <v>217</v>
      </c>
      <c r="C49" s="388">
        <f t="shared" ref="C49:L49" si="36">C15</f>
        <v>997</v>
      </c>
      <c r="D49" s="388">
        <f t="shared" si="36"/>
        <v>7807</v>
      </c>
      <c r="E49" s="388">
        <f t="shared" si="36"/>
        <v>3951</v>
      </c>
      <c r="F49" s="388">
        <f t="shared" si="36"/>
        <v>1747</v>
      </c>
      <c r="G49" s="388">
        <f t="shared" si="36"/>
        <v>3058</v>
      </c>
      <c r="H49" s="388">
        <f t="shared" si="36"/>
        <v>2827</v>
      </c>
      <c r="I49" s="388">
        <f t="shared" si="36"/>
        <v>1438</v>
      </c>
      <c r="J49" s="388">
        <f t="shared" si="36"/>
        <v>1200</v>
      </c>
      <c r="K49" s="388">
        <f t="shared" si="36"/>
        <v>1034</v>
      </c>
      <c r="L49" s="388">
        <f t="shared" si="36"/>
        <v>964</v>
      </c>
      <c r="M49" s="388">
        <v>2505</v>
      </c>
      <c r="N49" s="388">
        <v>2062</v>
      </c>
      <c r="O49" s="388">
        <v>7222</v>
      </c>
      <c r="P49" s="388">
        <f t="shared" ref="P49:Q49" si="37">P15</f>
        <v>958</v>
      </c>
      <c r="Q49" s="388">
        <f t="shared" si="37"/>
        <v>638</v>
      </c>
      <c r="R49" s="388">
        <f t="shared" ref="R49" si="38">R15</f>
        <v>1751</v>
      </c>
      <c r="S49" s="29"/>
      <c r="T49" s="29"/>
      <c r="U49" s="29"/>
      <c r="V49" s="29"/>
      <c r="W49" s="29"/>
      <c r="X49" s="29"/>
      <c r="Y49" s="29"/>
    </row>
    <row r="50" spans="1:25" ht="15" customHeight="1">
      <c r="A50" s="387" t="s">
        <v>218</v>
      </c>
      <c r="B50" s="387" t="s">
        <v>227</v>
      </c>
      <c r="C50" s="388">
        <f t="shared" ref="C50:H50" si="39">C30+C29</f>
        <v>-9543</v>
      </c>
      <c r="D50" s="388">
        <f t="shared" si="39"/>
        <v>-10945</v>
      </c>
      <c r="E50" s="388">
        <f t="shared" si="39"/>
        <v>-8726</v>
      </c>
      <c r="F50" s="388">
        <f t="shared" si="39"/>
        <v>-12773</v>
      </c>
      <c r="G50" s="388">
        <f t="shared" si="39"/>
        <v>-9615</v>
      </c>
      <c r="H50" s="388">
        <f t="shared" si="39"/>
        <v>-9474</v>
      </c>
      <c r="I50" s="388">
        <f>I30+I29+1</f>
        <v>-9646</v>
      </c>
      <c r="J50" s="388">
        <f>J30+J29+1</f>
        <v>-14818</v>
      </c>
      <c r="K50" s="388">
        <f>K30+K29</f>
        <v>-14234</v>
      </c>
      <c r="L50" s="388">
        <f>L30+L29</f>
        <v>-14672</v>
      </c>
      <c r="M50" s="388">
        <v>-17753</v>
      </c>
      <c r="N50" s="388">
        <v>-19149</v>
      </c>
      <c r="O50" s="388">
        <v>-12650</v>
      </c>
      <c r="P50" s="388">
        <f>P30+P29</f>
        <v>-10716</v>
      </c>
      <c r="Q50" s="388">
        <f>Q30+Q29</f>
        <v>-12187</v>
      </c>
      <c r="R50" s="388">
        <f>R30+R29</f>
        <v>-18320</v>
      </c>
      <c r="S50" s="29"/>
      <c r="T50" s="29"/>
      <c r="U50" s="29"/>
      <c r="V50" s="29"/>
      <c r="W50" s="29"/>
      <c r="X50" s="29"/>
      <c r="Y50" s="29"/>
    </row>
    <row r="51" spans="1:25" ht="15" customHeight="1">
      <c r="A51" s="390" t="s">
        <v>58</v>
      </c>
      <c r="B51" s="390" t="s">
        <v>43</v>
      </c>
      <c r="C51" s="391">
        <f t="shared" ref="C51:H51" si="40">SUM(C37:C41,C43:C50)</f>
        <v>475194</v>
      </c>
      <c r="D51" s="391">
        <f t="shared" si="40"/>
        <v>495642</v>
      </c>
      <c r="E51" s="391">
        <f t="shared" si="40"/>
        <v>526905</v>
      </c>
      <c r="F51" s="391">
        <f t="shared" si="40"/>
        <v>515383</v>
      </c>
      <c r="G51" s="391">
        <f t="shared" si="40"/>
        <v>515112</v>
      </c>
      <c r="H51" s="391">
        <f t="shared" si="40"/>
        <v>529760</v>
      </c>
      <c r="I51" s="391">
        <f>SUM(I37:I41,I43:I50)-1</f>
        <v>515650</v>
      </c>
      <c r="J51" s="391">
        <f t="shared" ref="J51:O51" si="41">SUM(J37:J41,J43:J50)</f>
        <v>497278</v>
      </c>
      <c r="K51" s="391">
        <f t="shared" si="41"/>
        <v>520062</v>
      </c>
      <c r="L51" s="391">
        <f t="shared" si="41"/>
        <v>522357</v>
      </c>
      <c r="M51" s="391">
        <f t="shared" si="41"/>
        <v>544047</v>
      </c>
      <c r="N51" s="391">
        <f t="shared" si="41"/>
        <v>541705</v>
      </c>
      <c r="O51" s="391">
        <f t="shared" si="41"/>
        <v>538244</v>
      </c>
      <c r="P51" s="391">
        <f t="shared" ref="P51:Q51" si="42">SUM(P37:P41,P43:P50)</f>
        <v>491831</v>
      </c>
      <c r="Q51" s="391">
        <f t="shared" si="42"/>
        <v>552731</v>
      </c>
      <c r="R51" s="391">
        <f t="shared" ref="R51" si="43">SUM(R37:R41,R43:R50)</f>
        <v>569301</v>
      </c>
      <c r="S51" s="29"/>
      <c r="T51" s="29"/>
      <c r="U51" s="29"/>
      <c r="V51" s="29"/>
      <c r="W51" s="29"/>
      <c r="X51" s="29"/>
      <c r="Y51" s="29"/>
    </row>
    <row r="52" spans="1:25" s="294" customFormat="1" ht="15" customHeight="1">
      <c r="C52" s="296">
        <f>C51-C33</f>
        <v>0</v>
      </c>
      <c r="K52" s="331"/>
    </row>
    <row r="53" spans="1:25" s="294" customFormat="1" ht="15" customHeight="1" thickBot="1">
      <c r="C53" s="394"/>
      <c r="D53" s="386"/>
      <c r="K53" s="331"/>
    </row>
    <row r="54" spans="1:25" s="294" customFormat="1" ht="15" customHeight="1" thickBot="1">
      <c r="A54" s="373" t="s">
        <v>55</v>
      </c>
      <c r="B54" s="373" t="s">
        <v>4</v>
      </c>
      <c r="C54" s="395" t="s">
        <v>189</v>
      </c>
      <c r="D54" s="386" t="s">
        <v>190</v>
      </c>
      <c r="E54" s="395" t="str">
        <f t="shared" ref="E54:K54" si="44">E36</f>
        <v>III Q 2017</v>
      </c>
      <c r="F54" s="395" t="str">
        <f t="shared" si="44"/>
        <v>IV Q 2017</v>
      </c>
      <c r="G54" s="395" t="str">
        <f t="shared" si="44"/>
        <v>I Q 2018</v>
      </c>
      <c r="H54" s="395" t="str">
        <f t="shared" si="44"/>
        <v>II Q 2018</v>
      </c>
      <c r="I54" s="395" t="str">
        <f t="shared" si="44"/>
        <v>III Q 2018</v>
      </c>
      <c r="J54" s="395" t="str">
        <f t="shared" si="44"/>
        <v>IV Q 2018</v>
      </c>
      <c r="K54" s="395" t="str">
        <f t="shared" si="44"/>
        <v>I Q 2019</v>
      </c>
      <c r="L54" s="395" t="s">
        <v>198</v>
      </c>
      <c r="M54" s="395" t="s">
        <v>622</v>
      </c>
      <c r="N54" s="395" t="str">
        <f>N36</f>
        <v>IV Q 2019</v>
      </c>
      <c r="O54" s="395" t="str">
        <f>O36</f>
        <v>I Q 2020</v>
      </c>
      <c r="P54" s="395" t="str">
        <f>P36</f>
        <v>II Q 2020</v>
      </c>
      <c r="Q54" s="395" t="str">
        <f>Q36</f>
        <v>III Q 2020</v>
      </c>
      <c r="R54" s="395" t="str">
        <f>R36</f>
        <v>IV Q 2020</v>
      </c>
    </row>
    <row r="55" spans="1:25" s="294" customFormat="1" ht="14.25">
      <c r="A55" s="396" t="s">
        <v>616</v>
      </c>
      <c r="B55" s="396" t="s">
        <v>606</v>
      </c>
      <c r="C55" s="388"/>
      <c r="D55" s="388"/>
      <c r="E55" s="388"/>
      <c r="F55" s="388"/>
      <c r="G55" s="388"/>
      <c r="H55" s="388"/>
      <c r="I55" s="388"/>
      <c r="J55" s="388"/>
      <c r="K55" s="388"/>
      <c r="L55" s="388"/>
      <c r="M55" s="388"/>
      <c r="N55" s="388"/>
      <c r="O55" s="388"/>
      <c r="P55" s="388"/>
      <c r="Q55" s="388"/>
      <c r="R55" s="388"/>
    </row>
    <row r="56" spans="1:25" s="294" customFormat="1" ht="15" customHeight="1">
      <c r="A56" s="397" t="s">
        <v>605</v>
      </c>
      <c r="B56" s="387" t="s">
        <v>604</v>
      </c>
      <c r="C56" s="398">
        <f t="shared" ref="C56:K56" si="45">C45/1000</f>
        <v>67</v>
      </c>
      <c r="D56" s="398">
        <f t="shared" si="45"/>
        <v>73</v>
      </c>
      <c r="E56" s="398">
        <f t="shared" si="45"/>
        <v>78</v>
      </c>
      <c r="F56" s="398">
        <f t="shared" si="45"/>
        <v>81</v>
      </c>
      <c r="G56" s="398">
        <f t="shared" si="45"/>
        <v>79</v>
      </c>
      <c r="H56" s="398">
        <f t="shared" si="45"/>
        <v>78</v>
      </c>
      <c r="I56" s="398">
        <f t="shared" si="45"/>
        <v>76</v>
      </c>
      <c r="J56" s="398">
        <f t="shared" si="45"/>
        <v>70</v>
      </c>
      <c r="K56" s="398">
        <f t="shared" si="45"/>
        <v>66</v>
      </c>
      <c r="L56" s="398">
        <f>L45/1000+1</f>
        <v>69</v>
      </c>
      <c r="M56" s="398">
        <f t="shared" ref="M56:R56" si="46">M45/1000</f>
        <v>71</v>
      </c>
      <c r="N56" s="398">
        <f t="shared" si="46"/>
        <v>69</v>
      </c>
      <c r="O56" s="398">
        <f t="shared" si="46"/>
        <v>64</v>
      </c>
      <c r="P56" s="398">
        <f t="shared" si="46"/>
        <v>48</v>
      </c>
      <c r="Q56" s="398">
        <f t="shared" si="46"/>
        <v>55</v>
      </c>
      <c r="R56" s="398">
        <f t="shared" si="46"/>
        <v>59</v>
      </c>
    </row>
    <row r="57" spans="1:25" s="294" customFormat="1" ht="15" customHeight="1">
      <c r="A57" s="387" t="s">
        <v>56</v>
      </c>
      <c r="B57" s="387" t="s">
        <v>44</v>
      </c>
      <c r="C57" s="388">
        <f>C44/1000</f>
        <v>-2</v>
      </c>
      <c r="D57" s="388">
        <f t="shared" ref="D57:L57" si="47">D44/1000</f>
        <v>-3</v>
      </c>
      <c r="E57" s="388">
        <f t="shared" si="47"/>
        <v>-4</v>
      </c>
      <c r="F57" s="388">
        <f t="shared" si="47"/>
        <v>-3</v>
      </c>
      <c r="G57" s="388">
        <f t="shared" si="47"/>
        <v>-4</v>
      </c>
      <c r="H57" s="388">
        <f t="shared" si="47"/>
        <v>-4</v>
      </c>
      <c r="I57" s="388">
        <f t="shared" si="47"/>
        <v>-4</v>
      </c>
      <c r="J57" s="388">
        <f t="shared" si="47"/>
        <v>0</v>
      </c>
      <c r="K57" s="388">
        <f t="shared" si="47"/>
        <v>-1</v>
      </c>
      <c r="L57" s="388">
        <f t="shared" si="47"/>
        <v>-1</v>
      </c>
      <c r="M57" s="388">
        <f t="shared" ref="M57:R57" si="48">M44/1000</f>
        <v>-1</v>
      </c>
      <c r="N57" s="388">
        <f t="shared" si="48"/>
        <v>13</v>
      </c>
      <c r="O57" s="388">
        <f t="shared" si="48"/>
        <v>2</v>
      </c>
      <c r="P57" s="388">
        <f t="shared" si="48"/>
        <v>1</v>
      </c>
      <c r="Q57" s="388">
        <f t="shared" si="48"/>
        <v>1</v>
      </c>
      <c r="R57" s="388">
        <f t="shared" si="48"/>
        <v>1</v>
      </c>
    </row>
    <row r="58" spans="1:25" s="294" customFormat="1" ht="15" customHeight="1">
      <c r="A58" s="387" t="s">
        <v>114</v>
      </c>
      <c r="B58" s="387" t="s">
        <v>113</v>
      </c>
      <c r="C58" s="388">
        <f t="shared" ref="C58:L58" si="49">C47/1000</f>
        <v>19</v>
      </c>
      <c r="D58" s="388">
        <f t="shared" si="49"/>
        <v>20</v>
      </c>
      <c r="E58" s="388">
        <f t="shared" si="49"/>
        <v>24</v>
      </c>
      <c r="F58" s="388">
        <f t="shared" si="49"/>
        <v>14</v>
      </c>
      <c r="G58" s="388">
        <f t="shared" si="49"/>
        <v>15</v>
      </c>
      <c r="H58" s="388">
        <f t="shared" si="49"/>
        <v>17</v>
      </c>
      <c r="I58" s="388">
        <f t="shared" si="49"/>
        <v>13</v>
      </c>
      <c r="J58" s="388">
        <f t="shared" si="49"/>
        <v>14</v>
      </c>
      <c r="K58" s="388">
        <f t="shared" si="49"/>
        <v>16</v>
      </c>
      <c r="L58" s="388">
        <f t="shared" si="49"/>
        <v>11</v>
      </c>
      <c r="M58" s="388">
        <f t="shared" ref="M58:R58" si="50">M47/1000</f>
        <v>14</v>
      </c>
      <c r="N58" s="388">
        <f t="shared" si="50"/>
        <v>10</v>
      </c>
      <c r="O58" s="388">
        <f t="shared" si="50"/>
        <v>25</v>
      </c>
      <c r="P58" s="388">
        <f t="shared" si="50"/>
        <v>28</v>
      </c>
      <c r="Q58" s="388">
        <f t="shared" si="50"/>
        <v>23</v>
      </c>
      <c r="R58" s="388">
        <f t="shared" si="50"/>
        <v>36</v>
      </c>
    </row>
    <row r="59" spans="1:25" s="294" customFormat="1" ht="15" customHeight="1">
      <c r="A59" s="387" t="s">
        <v>201</v>
      </c>
      <c r="B59" s="387" t="s">
        <v>202</v>
      </c>
      <c r="C59" s="388">
        <f>C39/1000</f>
        <v>12</v>
      </c>
      <c r="D59" s="388">
        <f t="shared" ref="D59:L59" si="51">D39/1000</f>
        <v>11</v>
      </c>
      <c r="E59" s="388">
        <f t="shared" si="51"/>
        <v>16</v>
      </c>
      <c r="F59" s="388">
        <f t="shared" si="51"/>
        <v>18</v>
      </c>
      <c r="G59" s="388">
        <f t="shared" si="51"/>
        <v>14</v>
      </c>
      <c r="H59" s="388">
        <f t="shared" si="51"/>
        <v>13</v>
      </c>
      <c r="I59" s="388">
        <f t="shared" si="51"/>
        <v>13</v>
      </c>
      <c r="J59" s="388">
        <f t="shared" si="51"/>
        <v>22</v>
      </c>
      <c r="K59" s="388">
        <f t="shared" si="51"/>
        <v>14</v>
      </c>
      <c r="L59" s="388">
        <f t="shared" si="51"/>
        <v>13</v>
      </c>
      <c r="M59" s="388">
        <f t="shared" ref="M59:R59" si="52">M39/1000</f>
        <v>16</v>
      </c>
      <c r="N59" s="388">
        <f t="shared" si="52"/>
        <v>2</v>
      </c>
      <c r="O59" s="388">
        <f t="shared" si="52"/>
        <v>11</v>
      </c>
      <c r="P59" s="388">
        <f t="shared" si="52"/>
        <v>6</v>
      </c>
      <c r="Q59" s="388">
        <f t="shared" si="52"/>
        <v>8</v>
      </c>
      <c r="R59" s="388">
        <f t="shared" si="52"/>
        <v>12</v>
      </c>
    </row>
    <row r="60" spans="1:25" s="294" customFormat="1" ht="15" customHeight="1">
      <c r="A60" s="387" t="s">
        <v>612</v>
      </c>
      <c r="B60" s="387" t="s">
        <v>607</v>
      </c>
      <c r="C60" s="388">
        <f t="shared" ref="C60:L60" si="53">C37/1000</f>
        <v>83</v>
      </c>
      <c r="D60" s="388">
        <f t="shared" si="53"/>
        <v>85</v>
      </c>
      <c r="E60" s="388">
        <f t="shared" si="53"/>
        <v>84</v>
      </c>
      <c r="F60" s="388">
        <f t="shared" si="53"/>
        <v>85</v>
      </c>
      <c r="G60" s="388">
        <f t="shared" si="53"/>
        <v>81</v>
      </c>
      <c r="H60" s="388">
        <f t="shared" si="53"/>
        <v>80</v>
      </c>
      <c r="I60" s="388">
        <f t="shared" si="53"/>
        <v>76</v>
      </c>
      <c r="J60" s="388">
        <f t="shared" si="53"/>
        <v>80</v>
      </c>
      <c r="K60" s="388">
        <f t="shared" si="53"/>
        <v>81</v>
      </c>
      <c r="L60" s="388">
        <f t="shared" si="53"/>
        <v>81</v>
      </c>
      <c r="M60" s="388">
        <f t="shared" ref="M60:R60" si="54">M37/1000</f>
        <v>82</v>
      </c>
      <c r="N60" s="388">
        <f t="shared" si="54"/>
        <v>81</v>
      </c>
      <c r="O60" s="388">
        <f t="shared" si="54"/>
        <v>79</v>
      </c>
      <c r="P60" s="388">
        <f t="shared" si="54"/>
        <v>73</v>
      </c>
      <c r="Q60" s="388">
        <f t="shared" si="54"/>
        <v>77</v>
      </c>
      <c r="R60" s="388">
        <f t="shared" si="54"/>
        <v>80</v>
      </c>
    </row>
    <row r="61" spans="1:25" s="294" customFormat="1" ht="15" customHeight="1">
      <c r="A61" s="387" t="s">
        <v>613</v>
      </c>
      <c r="B61" s="387" t="s">
        <v>608</v>
      </c>
      <c r="C61" s="388">
        <f t="shared" ref="C61:L61" si="55">C40/1000</f>
        <v>78</v>
      </c>
      <c r="D61" s="388">
        <f t="shared" si="55"/>
        <v>85</v>
      </c>
      <c r="E61" s="388">
        <f t="shared" si="55"/>
        <v>92</v>
      </c>
      <c r="F61" s="388">
        <f t="shared" si="55"/>
        <v>91</v>
      </c>
      <c r="G61" s="388">
        <f t="shared" si="55"/>
        <v>89</v>
      </c>
      <c r="H61" s="388">
        <f t="shared" si="55"/>
        <v>101</v>
      </c>
      <c r="I61" s="388">
        <f t="shared" si="55"/>
        <v>97</v>
      </c>
      <c r="J61" s="388">
        <f t="shared" si="55"/>
        <v>110</v>
      </c>
      <c r="K61" s="388">
        <f t="shared" si="55"/>
        <v>107</v>
      </c>
      <c r="L61" s="388">
        <f t="shared" si="55"/>
        <v>114</v>
      </c>
      <c r="M61" s="388">
        <f t="shared" ref="M61:O62" si="56">M40/1000</f>
        <v>112</v>
      </c>
      <c r="N61" s="388">
        <f t="shared" si="56"/>
        <v>110</v>
      </c>
      <c r="O61" s="388">
        <f t="shared" si="56"/>
        <v>122</v>
      </c>
      <c r="P61" s="388">
        <f t="shared" ref="P61:Q61" si="57">P40/1000</f>
        <v>104</v>
      </c>
      <c r="Q61" s="388">
        <f t="shared" si="57"/>
        <v>116</v>
      </c>
      <c r="R61" s="388">
        <f t="shared" ref="R61" si="58">R40/1000</f>
        <v>127</v>
      </c>
    </row>
    <row r="62" spans="1:25" s="294" customFormat="1" ht="15" customHeight="1">
      <c r="A62" s="387" t="s">
        <v>614</v>
      </c>
      <c r="B62" s="387" t="s">
        <v>609</v>
      </c>
      <c r="C62" s="388">
        <f t="shared" ref="C62:L62" si="59">C41/1000</f>
        <v>88</v>
      </c>
      <c r="D62" s="388">
        <f t="shared" si="59"/>
        <v>92</v>
      </c>
      <c r="E62" s="388">
        <f t="shared" si="59"/>
        <v>93</v>
      </c>
      <c r="F62" s="388">
        <f t="shared" si="59"/>
        <v>99</v>
      </c>
      <c r="G62" s="388">
        <f t="shared" si="59"/>
        <v>94</v>
      </c>
      <c r="H62" s="388">
        <f t="shared" si="59"/>
        <v>96</v>
      </c>
      <c r="I62" s="388">
        <f t="shared" si="59"/>
        <v>97</v>
      </c>
      <c r="J62" s="388">
        <f t="shared" si="59"/>
        <v>99</v>
      </c>
      <c r="K62" s="388">
        <f t="shared" si="59"/>
        <v>94</v>
      </c>
      <c r="L62" s="388">
        <f t="shared" si="59"/>
        <v>98</v>
      </c>
      <c r="M62" s="388">
        <f t="shared" si="56"/>
        <v>101</v>
      </c>
      <c r="N62" s="388">
        <f t="shared" si="56"/>
        <v>95</v>
      </c>
      <c r="O62" s="388">
        <f t="shared" si="56"/>
        <v>89</v>
      </c>
      <c r="P62" s="388">
        <f t="shared" ref="P62:Q62" si="60">P41/1000</f>
        <v>85</v>
      </c>
      <c r="Q62" s="388">
        <f t="shared" si="60"/>
        <v>100</v>
      </c>
      <c r="R62" s="388">
        <f t="shared" ref="R62" si="61">R41/1000</f>
        <v>108</v>
      </c>
    </row>
    <row r="63" spans="1:25" s="294" customFormat="1" ht="15" customHeight="1">
      <c r="A63" s="387" t="s">
        <v>615</v>
      </c>
      <c r="B63" s="387" t="s">
        <v>610</v>
      </c>
      <c r="C63" s="388">
        <f t="shared" ref="C63:L63" si="62">(C38+C48)/1000</f>
        <v>57</v>
      </c>
      <c r="D63" s="388">
        <f t="shared" si="62"/>
        <v>48</v>
      </c>
      <c r="E63" s="388">
        <f t="shared" si="62"/>
        <v>64</v>
      </c>
      <c r="F63" s="388">
        <f t="shared" si="62"/>
        <v>58</v>
      </c>
      <c r="G63" s="388">
        <f t="shared" si="62"/>
        <v>70</v>
      </c>
      <c r="H63" s="388">
        <f t="shared" si="62"/>
        <v>72</v>
      </c>
      <c r="I63" s="388">
        <f t="shared" si="62"/>
        <v>80</v>
      </c>
      <c r="J63" s="388">
        <f t="shared" si="62"/>
        <v>42</v>
      </c>
      <c r="K63" s="388">
        <f t="shared" si="62"/>
        <v>77</v>
      </c>
      <c r="L63" s="388">
        <f t="shared" si="62"/>
        <v>63</v>
      </c>
      <c r="M63" s="388">
        <f>(M38+M48)/1000-1</f>
        <v>75</v>
      </c>
      <c r="N63" s="388">
        <f>(N38+N48)/1000</f>
        <v>87</v>
      </c>
      <c r="O63" s="388">
        <f>(O38+O48)/1000</f>
        <v>64</v>
      </c>
      <c r="P63" s="388">
        <f>(P38+P48)/1000</f>
        <v>80</v>
      </c>
      <c r="Q63" s="388">
        <f>(Q38+Q48)/1000</f>
        <v>100</v>
      </c>
      <c r="R63" s="388">
        <f>(R38+R48)/1000</f>
        <v>78</v>
      </c>
    </row>
    <row r="64" spans="1:25" s="294" customFormat="1" ht="15" customHeight="1">
      <c r="A64" s="387" t="s">
        <v>57</v>
      </c>
      <c r="B64" s="387" t="s">
        <v>611</v>
      </c>
      <c r="C64" s="388">
        <f t="shared" ref="C64:L64" si="63">C46/1000</f>
        <v>49</v>
      </c>
      <c r="D64" s="388">
        <f t="shared" si="63"/>
        <v>54</v>
      </c>
      <c r="E64" s="388">
        <f t="shared" si="63"/>
        <v>48</v>
      </c>
      <c r="F64" s="388">
        <f t="shared" si="63"/>
        <v>47</v>
      </c>
      <c r="G64" s="388">
        <f t="shared" si="63"/>
        <v>48</v>
      </c>
      <c r="H64" s="388">
        <f t="shared" si="63"/>
        <v>52</v>
      </c>
      <c r="I64" s="388">
        <f t="shared" si="63"/>
        <v>45</v>
      </c>
      <c r="J64" s="388">
        <f t="shared" si="63"/>
        <v>37</v>
      </c>
      <c r="K64" s="388">
        <f t="shared" si="63"/>
        <v>44</v>
      </c>
      <c r="L64" s="388">
        <f t="shared" si="63"/>
        <v>53</v>
      </c>
      <c r="M64" s="388">
        <f t="shared" ref="M64:R64" si="64">M46/1000</f>
        <v>53</v>
      </c>
      <c r="N64" s="388">
        <f t="shared" si="64"/>
        <v>53</v>
      </c>
      <c r="O64" s="388">
        <f t="shared" si="64"/>
        <v>56</v>
      </c>
      <c r="P64" s="388">
        <f t="shared" si="64"/>
        <v>44</v>
      </c>
      <c r="Q64" s="388">
        <f t="shared" si="64"/>
        <v>53</v>
      </c>
      <c r="R64" s="388">
        <f t="shared" si="64"/>
        <v>50</v>
      </c>
    </row>
    <row r="65" spans="1:18" s="294" customFormat="1" ht="15" customHeight="1">
      <c r="A65" s="387" t="s">
        <v>218</v>
      </c>
      <c r="B65" s="387" t="s">
        <v>45</v>
      </c>
      <c r="C65" s="388">
        <f>(C50+C43+C49)/1000+1</f>
        <v>24</v>
      </c>
      <c r="D65" s="388">
        <f>(D50+D43+D49)/1000+1</f>
        <v>30</v>
      </c>
      <c r="E65" s="388">
        <f>(E50+E43+E49)/1000-1</f>
        <v>32</v>
      </c>
      <c r="F65" s="388">
        <f>(F50+F43+F49)/1000+1</f>
        <v>25</v>
      </c>
      <c r="G65" s="388">
        <f>(G50+G43+G49)/1000+1</f>
        <v>29</v>
      </c>
      <c r="H65" s="388">
        <f>(H50+H43+H49)/1000-1</f>
        <v>24</v>
      </c>
      <c r="I65" s="388">
        <f>(I50+I43+I49)/1000-2</f>
        <v>23</v>
      </c>
      <c r="J65" s="388">
        <f t="shared" ref="J65:O65" si="65">(J50+J43+J49)/1000</f>
        <v>23</v>
      </c>
      <c r="K65" s="388">
        <f t="shared" si="65"/>
        <v>22</v>
      </c>
      <c r="L65" s="388">
        <f t="shared" si="65"/>
        <v>21</v>
      </c>
      <c r="M65" s="388">
        <f t="shared" si="65"/>
        <v>21</v>
      </c>
      <c r="N65" s="388">
        <f t="shared" si="65"/>
        <v>22</v>
      </c>
      <c r="O65" s="388">
        <f t="shared" si="65"/>
        <v>28</v>
      </c>
      <c r="P65" s="388">
        <f t="shared" ref="P65:Q65" si="66">(P50+P43+P49)/1000</f>
        <v>23</v>
      </c>
      <c r="Q65" s="388">
        <f t="shared" si="66"/>
        <v>19</v>
      </c>
      <c r="R65" s="388">
        <f t="shared" ref="R65" si="67">(R50+R43+R49)/1000</f>
        <v>17</v>
      </c>
    </row>
    <row r="66" spans="1:18" ht="15" customHeight="1">
      <c r="A66" s="390" t="s">
        <v>58</v>
      </c>
      <c r="B66" s="390" t="s">
        <v>43</v>
      </c>
      <c r="C66" s="391">
        <f>SUM(C56:C65)</f>
        <v>475</v>
      </c>
      <c r="D66" s="391">
        <f t="shared" ref="D66:M66" si="68">SUM(D56:D65)</f>
        <v>495</v>
      </c>
      <c r="E66" s="391">
        <f t="shared" si="68"/>
        <v>527</v>
      </c>
      <c r="F66" s="391">
        <f t="shared" si="68"/>
        <v>515</v>
      </c>
      <c r="G66" s="391">
        <f t="shared" si="68"/>
        <v>515</v>
      </c>
      <c r="H66" s="391">
        <f t="shared" si="68"/>
        <v>529</v>
      </c>
      <c r="I66" s="391">
        <f t="shared" si="68"/>
        <v>516</v>
      </c>
      <c r="J66" s="391">
        <f t="shared" si="68"/>
        <v>497</v>
      </c>
      <c r="K66" s="391">
        <f t="shared" si="68"/>
        <v>520</v>
      </c>
      <c r="L66" s="391">
        <f t="shared" si="68"/>
        <v>522</v>
      </c>
      <c r="M66" s="391">
        <f t="shared" si="68"/>
        <v>544</v>
      </c>
      <c r="N66" s="391">
        <f>SUM(N56:N65)</f>
        <v>542</v>
      </c>
      <c r="O66" s="391">
        <f>SUM(O56:O65)</f>
        <v>540</v>
      </c>
      <c r="P66" s="391">
        <f>SUM(P56:P65)</f>
        <v>492</v>
      </c>
      <c r="Q66" s="391">
        <f>SUM(Q56:Q65)</f>
        <v>552</v>
      </c>
      <c r="R66" s="391">
        <f>SUM(R56:R65)</f>
        <v>568</v>
      </c>
    </row>
    <row r="67" spans="1:18" s="29" customFormat="1" ht="15" customHeight="1">
      <c r="C67" s="399"/>
      <c r="D67" s="399"/>
      <c r="E67" s="399"/>
      <c r="F67" s="399"/>
      <c r="G67" s="399"/>
      <c r="H67" s="399"/>
      <c r="I67" s="399"/>
      <c r="J67" s="399"/>
      <c r="K67" s="399"/>
      <c r="L67" s="399"/>
    </row>
    <row r="68" spans="1:18" ht="15" customHeight="1"/>
    <row r="69" spans="1:18" ht="15" customHeight="1"/>
    <row r="70" spans="1:18" ht="15" customHeight="1"/>
    <row r="71" spans="1:18" ht="15" customHeight="1"/>
    <row r="72" spans="1:18" ht="15" customHeight="1"/>
    <row r="73" spans="1:18" ht="15" customHeight="1"/>
    <row r="74" spans="1:18" ht="15" customHeight="1"/>
    <row r="75" spans="1:18" ht="15" customHeight="1"/>
    <row r="76" spans="1:18" ht="15" customHeight="1"/>
    <row r="77" spans="1:18" ht="15" customHeight="1"/>
    <row r="78" spans="1:18" ht="15" customHeight="1"/>
    <row r="79" spans="1:18" ht="15" customHeight="1"/>
    <row r="80" spans="1:1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9AF4A83C-CF57-4B40-8A74-6A0EA6C2FE5C}" scale="70" showGridLines="0" fitToPage="1" showRuler="0" topLeftCell="A31">
      <selection activeCell="B81" sqref="B81"/>
      <pageMargins left="0.75" right="0.75" top="1" bottom="1" header="0.5" footer="0.5"/>
      <pageSetup paperSize="9" scale="71" fitToHeight="0" orientation="landscape" r:id="rId1"/>
      <headerFooter alignWithMargins="0"/>
    </customSheetView>
    <customSheetView guid="{25FAB884-5E17-4008-8139-33D910C7DEFE}" scale="96" fitToPage="1" topLeftCell="B1">
      <selection activeCell="L27" sqref="L27"/>
      <pageMargins left="0.75" right="0.75" top="1" bottom="1" header="0.5" footer="0.5"/>
      <pageSetup paperSize="9" scale="71" fitToHeight="0" orientation="landscape" r:id="rId2"/>
      <headerFooter alignWithMargins="0"/>
    </customSheetView>
    <customSheetView guid="{57267270-6A97-4850-9DB6-FE6B399379AA}" scale="90" showGridLines="0" fitToPage="1" hiddenColumns="1" showRuler="0" topLeftCell="A35">
      <selection activeCell="O22" sqref="O22"/>
      <pageMargins left="0.75" right="0.75" top="1" bottom="1" header="0.5" footer="0.5"/>
      <pageSetup paperSize="9" scale="71" fitToHeight="0" orientation="landscape" r:id="rId3"/>
      <headerFooter alignWithMargins="0"/>
    </customSheetView>
    <customSheetView guid="{899D69CD-4B7E-42BC-9944-5BD922EB798C}" scale="96" fitToPage="1" hiddenColumns="1" topLeftCell="B1">
      <selection activeCell="R12" sqref="R12"/>
      <pageMargins left="0.75" right="0.75" top="1" bottom="1" header="0.5" footer="0.5"/>
      <pageSetup paperSize="9" scale="71" fitToHeight="0" orientation="landscape" r:id="rId4"/>
      <headerFooter alignWithMargins="0"/>
    </customSheetView>
    <customSheetView guid="{687A4863-1825-4D63-B732-E76682E6DE4F}" scale="78" showGridLines="0" fitToPage="1" showRuler="0" topLeftCell="B13">
      <selection activeCell="B29" sqref="B29"/>
      <pageMargins left="0.75" right="0.75" top="1" bottom="1" header="0.5" footer="0.5"/>
      <pageSetup paperSize="9" scale="71" fitToHeight="0" orientation="landscape" r:id="rId5"/>
      <headerFooter alignWithMargins="0"/>
    </customSheetView>
    <customSheetView guid="{8DA78CF1-615A-4626-9893-6751995631A4}" scale="78" showGridLines="0" fitToPage="1" showRuler="0" topLeftCell="H1">
      <selection activeCell="P21" sqref="O21:P21"/>
      <pageMargins left="0.75" right="0.75" top="1" bottom="1" header="0.5" footer="0.5"/>
      <pageSetup paperSize="9" scale="71" fitToHeight="0" orientation="landscape" r:id="rId6"/>
      <headerFooter alignWithMargins="0"/>
    </customSheetView>
    <customSheetView guid="{12F8D032-8143-430B-8DFF-852E8796C402}" scale="78" showGridLines="0" fitToPage="1" showRuler="0" topLeftCell="B1">
      <selection activeCell="Q1" sqref="Q1:R1048576"/>
      <pageMargins left="0.75" right="0.75" top="1" bottom="1" header="0.5" footer="0.5"/>
      <pageSetup paperSize="9" scale="71" fitToHeight="0" orientation="landscape" r:id="rId7"/>
      <headerFooter alignWithMargins="0"/>
    </customSheetView>
    <customSheetView guid="{03E45F7C-841D-437F-8D80-EF29F00E2CA3}" scale="78" showGridLines="0" fitToPage="1" showRuler="0" topLeftCell="A25">
      <selection activeCell="X40" sqref="X40"/>
      <pageMargins left="0.75" right="0.75" top="1" bottom="1" header="0.5" footer="0.5"/>
      <pageSetup paperSize="9" scale="71" fitToHeight="0" orientation="landscape" r:id="rId8"/>
      <headerFooter alignWithMargins="0"/>
    </customSheetView>
  </customSheetViews>
  <pageMargins left="0.75" right="0.75" top="1" bottom="1" header="0.5" footer="0.5"/>
  <pageSetup paperSize="9" scale="71" fitToHeight="0" orientation="landscape" r:id="rId9"/>
  <headerFooter alignWithMargins="0"/>
  <ignoredErrors>
    <ignoredError sqref="C44:N10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showGridLines="0" showRuler="0" zoomScale="70" zoomScaleNormal="54" workbookViewId="0">
      <pane xSplit="1" topLeftCell="B1" activePane="topRight" state="frozen"/>
      <selection pane="topRight" activeCell="V12" sqref="V12"/>
    </sheetView>
  </sheetViews>
  <sheetFormatPr defaultColWidth="9.140625" defaultRowHeight="14.25"/>
  <cols>
    <col min="1" max="2" width="50.85546875" style="72" customWidth="1"/>
    <col min="3" max="14" width="13.42578125" style="72" customWidth="1"/>
    <col min="15" max="16" width="12.42578125" style="72" customWidth="1"/>
    <col min="17" max="17" width="10.85546875" style="72" bestFit="1" customWidth="1"/>
    <col min="18" max="18" width="12.5703125" style="72" customWidth="1"/>
    <col min="19" max="16384" width="9.140625" style="72"/>
  </cols>
  <sheetData>
    <row r="1" spans="1:18" ht="15" customHeight="1" thickBot="1">
      <c r="A1" s="44" t="s">
        <v>59</v>
      </c>
      <c r="B1" s="44" t="s">
        <v>363</v>
      </c>
      <c r="C1" s="79" t="s">
        <v>189</v>
      </c>
      <c r="D1" s="79" t="s">
        <v>190</v>
      </c>
      <c r="E1" s="79" t="s">
        <v>191</v>
      </c>
      <c r="F1" s="79" t="s">
        <v>192</v>
      </c>
      <c r="G1" s="79" t="s">
        <v>193</v>
      </c>
      <c r="H1" s="79" t="s">
        <v>194</v>
      </c>
      <c r="I1" s="79" t="s">
        <v>195</v>
      </c>
      <c r="J1" s="79" t="s">
        <v>196</v>
      </c>
      <c r="K1" s="79" t="s">
        <v>197</v>
      </c>
      <c r="L1" s="79" t="s">
        <v>198</v>
      </c>
      <c r="M1" s="79" t="s">
        <v>622</v>
      </c>
      <c r="N1" s="79" t="s">
        <v>631</v>
      </c>
      <c r="O1" s="407" t="s">
        <v>669</v>
      </c>
      <c r="P1" s="419" t="s">
        <v>673</v>
      </c>
      <c r="Q1" s="439" t="s">
        <v>682</v>
      </c>
      <c r="R1" s="419" t="s">
        <v>694</v>
      </c>
    </row>
    <row r="2" spans="1:18" ht="15" customHeight="1">
      <c r="A2" s="80" t="s">
        <v>228</v>
      </c>
      <c r="B2" s="75" t="s">
        <v>364</v>
      </c>
      <c r="C2" s="359">
        <v>-313223</v>
      </c>
      <c r="D2" s="359">
        <v>-317819</v>
      </c>
      <c r="E2" s="359">
        <v>-325457</v>
      </c>
      <c r="F2" s="359">
        <v>-336586</v>
      </c>
      <c r="G2" s="359">
        <v>-324869</v>
      </c>
      <c r="H2" s="359">
        <v>-336786</v>
      </c>
      <c r="I2" s="359">
        <v>-355258</v>
      </c>
      <c r="J2" s="359">
        <v>-387929</v>
      </c>
      <c r="K2" s="360">
        <v>-365099</v>
      </c>
      <c r="L2" s="360">
        <v>-373083</v>
      </c>
      <c r="M2" s="360">
        <v>-364128</v>
      </c>
      <c r="N2" s="360">
        <v>-373797</v>
      </c>
      <c r="O2" s="408">
        <v>-360903</v>
      </c>
      <c r="P2" s="408">
        <v>-277620</v>
      </c>
      <c r="Q2" s="440">
        <v>-330755</v>
      </c>
      <c r="R2" s="440">
        <v>-338126</v>
      </c>
    </row>
    <row r="3" spans="1:18" ht="15" customHeight="1">
      <c r="A3" s="80" t="s">
        <v>232</v>
      </c>
      <c r="B3" s="75" t="s">
        <v>365</v>
      </c>
      <c r="C3" s="359">
        <v>-58065</v>
      </c>
      <c r="D3" s="359">
        <v>-55758</v>
      </c>
      <c r="E3" s="359">
        <v>-53343</v>
      </c>
      <c r="F3" s="359">
        <v>-49767</v>
      </c>
      <c r="G3" s="359">
        <v>-59367</v>
      </c>
      <c r="H3" s="359">
        <v>-58364</v>
      </c>
      <c r="I3" s="359">
        <v>-57479</v>
      </c>
      <c r="J3" s="359">
        <v>-58166</v>
      </c>
      <c r="K3" s="360">
        <v>-68093</v>
      </c>
      <c r="L3" s="360">
        <v>-64931</v>
      </c>
      <c r="M3" s="360">
        <v>-59348</v>
      </c>
      <c r="N3" s="360">
        <v>-48002</v>
      </c>
      <c r="O3" s="408">
        <v>-67574</v>
      </c>
      <c r="P3" s="408">
        <v>-50989</v>
      </c>
      <c r="Q3" s="440">
        <v>-57115</v>
      </c>
      <c r="R3" s="440">
        <v>-52763</v>
      </c>
    </row>
    <row r="4" spans="1:18" ht="15" customHeight="1">
      <c r="A4" s="80" t="s">
        <v>634</v>
      </c>
      <c r="B4" s="75" t="s">
        <v>635</v>
      </c>
      <c r="C4" s="359"/>
      <c r="D4" s="359">
        <v>0</v>
      </c>
      <c r="E4" s="359">
        <v>0</v>
      </c>
      <c r="F4" s="359">
        <v>0</v>
      </c>
      <c r="G4" s="359">
        <v>0</v>
      </c>
      <c r="H4" s="359">
        <v>0</v>
      </c>
      <c r="I4" s="359">
        <v>0</v>
      </c>
      <c r="J4" s="359">
        <v>0</v>
      </c>
      <c r="K4" s="359">
        <v>0</v>
      </c>
      <c r="L4" s="359">
        <v>0</v>
      </c>
      <c r="M4" s="359">
        <v>0</v>
      </c>
      <c r="N4" s="360">
        <v>-1661</v>
      </c>
      <c r="O4" s="408">
        <v>-2389</v>
      </c>
      <c r="P4" s="408">
        <v>-2366</v>
      </c>
      <c r="Q4" s="440">
        <v>-2274</v>
      </c>
      <c r="R4" s="440">
        <v>-2189</v>
      </c>
    </row>
    <row r="5" spans="1:18" ht="15" customHeight="1">
      <c r="A5" s="80" t="s">
        <v>229</v>
      </c>
      <c r="B5" s="75" t="s">
        <v>366</v>
      </c>
      <c r="C5" s="359">
        <v>-2480</v>
      </c>
      <c r="D5" s="359">
        <v>-5022</v>
      </c>
      <c r="E5" s="359">
        <v>-2827</v>
      </c>
      <c r="F5" s="359">
        <v>-8401</v>
      </c>
      <c r="G5" s="359">
        <v>-2877</v>
      </c>
      <c r="H5" s="359">
        <v>-4740</v>
      </c>
      <c r="I5" s="359">
        <v>-3271</v>
      </c>
      <c r="J5" s="359">
        <v>-9982</v>
      </c>
      <c r="K5" s="360">
        <v>-2527</v>
      </c>
      <c r="L5" s="360">
        <v>-4323</v>
      </c>
      <c r="M5" s="360">
        <v>-4051</v>
      </c>
      <c r="N5" s="360">
        <v>-8809</v>
      </c>
      <c r="O5" s="408">
        <v>-2388</v>
      </c>
      <c r="P5" s="408">
        <v>-94</v>
      </c>
      <c r="Q5" s="440">
        <v>-2080</v>
      </c>
      <c r="R5" s="440">
        <v>-2545</v>
      </c>
    </row>
    <row r="6" spans="1:18" ht="15" customHeight="1">
      <c r="A6" s="80" t="s">
        <v>230</v>
      </c>
      <c r="B6" s="75" t="s">
        <v>367</v>
      </c>
      <c r="C6" s="359">
        <v>-8395</v>
      </c>
      <c r="D6" s="359">
        <v>-9900</v>
      </c>
      <c r="E6" s="359">
        <v>-8782</v>
      </c>
      <c r="F6" s="359">
        <v>-12628</v>
      </c>
      <c r="G6" s="359">
        <v>-8299</v>
      </c>
      <c r="H6" s="359">
        <v>-9594</v>
      </c>
      <c r="I6" s="359">
        <v>-9548</v>
      </c>
      <c r="J6" s="359">
        <v>-13044</v>
      </c>
      <c r="K6" s="360">
        <v>-8896</v>
      </c>
      <c r="L6" s="360">
        <v>-9476</v>
      </c>
      <c r="M6" s="360">
        <v>-9990</v>
      </c>
      <c r="N6" s="360">
        <v>-11297</v>
      </c>
      <c r="O6" s="408">
        <v>-8659</v>
      </c>
      <c r="P6" s="408">
        <v>-9083</v>
      </c>
      <c r="Q6" s="440">
        <v>-9122</v>
      </c>
      <c r="R6" s="440">
        <v>-19255</v>
      </c>
    </row>
    <row r="7" spans="1:18" ht="15" customHeight="1">
      <c r="A7" s="80" t="s">
        <v>231</v>
      </c>
      <c r="B7" s="89" t="s">
        <v>368</v>
      </c>
      <c r="C7" s="359">
        <v>-624</v>
      </c>
      <c r="D7" s="359">
        <v>-620</v>
      </c>
      <c r="E7" s="359">
        <v>-625</v>
      </c>
      <c r="F7" s="359">
        <v>7705</v>
      </c>
      <c r="G7" s="359">
        <v>-579</v>
      </c>
      <c r="H7" s="359">
        <v>16487</v>
      </c>
      <c r="I7" s="359">
        <v>-205</v>
      </c>
      <c r="J7" s="359">
        <v>13428</v>
      </c>
      <c r="K7" s="360">
        <v>-5</v>
      </c>
      <c r="L7" s="360">
        <v>-4</v>
      </c>
      <c r="M7" s="360">
        <v>-115</v>
      </c>
      <c r="N7" s="360">
        <v>7687</v>
      </c>
      <c r="O7" s="408">
        <v>-138</v>
      </c>
      <c r="P7" s="408">
        <v>-412</v>
      </c>
      <c r="Q7" s="440">
        <v>-4</v>
      </c>
      <c r="R7" s="440">
        <v>8345</v>
      </c>
    </row>
    <row r="8" spans="1:18" ht="15" customHeight="1">
      <c r="A8" s="80" t="s">
        <v>233</v>
      </c>
      <c r="B8" s="75" t="s">
        <v>369</v>
      </c>
      <c r="C8" s="359">
        <v>0</v>
      </c>
      <c r="D8" s="359">
        <v>0</v>
      </c>
      <c r="E8" s="359">
        <v>0</v>
      </c>
      <c r="F8" s="359">
        <v>0</v>
      </c>
      <c r="G8" s="359">
        <v>0</v>
      </c>
      <c r="H8" s="359">
        <v>0</v>
      </c>
      <c r="I8" s="359">
        <v>0</v>
      </c>
      <c r="J8" s="359">
        <v>0</v>
      </c>
      <c r="K8" s="360">
        <v>-80000</v>
      </c>
      <c r="L8" s="360">
        <v>-6320</v>
      </c>
      <c r="M8" s="360">
        <v>-1860</v>
      </c>
      <c r="N8" s="360">
        <v>-11630</v>
      </c>
      <c r="O8" s="408">
        <v>-5612</v>
      </c>
      <c r="P8" s="408">
        <v>-5500</v>
      </c>
      <c r="Q8" s="440">
        <v>-4313</v>
      </c>
      <c r="R8" s="440">
        <v>-138161</v>
      </c>
    </row>
    <row r="9" spans="1:18" s="2" customFormat="1" ht="15" customHeight="1">
      <c r="A9" s="94" t="s">
        <v>361</v>
      </c>
      <c r="B9" s="94" t="s">
        <v>370</v>
      </c>
      <c r="C9" s="194">
        <f t="shared" ref="C9:L9" si="0">SUM(C2:C8)</f>
        <v>-382787</v>
      </c>
      <c r="D9" s="194">
        <f t="shared" si="0"/>
        <v>-389119</v>
      </c>
      <c r="E9" s="194">
        <f t="shared" si="0"/>
        <v>-391034</v>
      </c>
      <c r="F9" s="194">
        <f t="shared" si="0"/>
        <v>-399677</v>
      </c>
      <c r="G9" s="194">
        <f t="shared" si="0"/>
        <v>-395991</v>
      </c>
      <c r="H9" s="194">
        <f t="shared" si="0"/>
        <v>-392997</v>
      </c>
      <c r="I9" s="194">
        <f t="shared" si="0"/>
        <v>-425761</v>
      </c>
      <c r="J9" s="194">
        <f t="shared" si="0"/>
        <v>-455693</v>
      </c>
      <c r="K9" s="361">
        <f t="shared" si="0"/>
        <v>-524620</v>
      </c>
      <c r="L9" s="361">
        <f t="shared" si="0"/>
        <v>-458137</v>
      </c>
      <c r="M9" s="361">
        <f t="shared" ref="M9:R9" si="1">SUM(M2:M8)</f>
        <v>-439492</v>
      </c>
      <c r="N9" s="361">
        <f t="shared" si="1"/>
        <v>-447509</v>
      </c>
      <c r="O9" s="409">
        <f t="shared" si="1"/>
        <v>-447663</v>
      </c>
      <c r="P9" s="409">
        <f t="shared" si="1"/>
        <v>-346064</v>
      </c>
      <c r="Q9" s="441">
        <f t="shared" si="1"/>
        <v>-405663</v>
      </c>
      <c r="R9" s="441">
        <f t="shared" si="1"/>
        <v>-544694</v>
      </c>
    </row>
    <row r="10" spans="1:18" ht="15" customHeight="1">
      <c r="A10" s="81"/>
      <c r="B10" s="74"/>
    </row>
    <row r="11" spans="1:18" ht="15" customHeight="1">
      <c r="A11" s="357"/>
      <c r="B11" s="358"/>
    </row>
    <row r="12" spans="1:18" ht="15" customHeight="1" thickBot="1">
      <c r="A12" s="236" t="s">
        <v>360</v>
      </c>
      <c r="B12" s="236" t="s">
        <v>371</v>
      </c>
      <c r="C12" s="79" t="s">
        <v>115</v>
      </c>
      <c r="D12" s="79" t="s">
        <v>111</v>
      </c>
      <c r="E12" s="79" t="s">
        <v>116</v>
      </c>
      <c r="F12" s="79" t="s">
        <v>117</v>
      </c>
      <c r="G12" s="79" t="s">
        <v>118</v>
      </c>
      <c r="H12" s="79" t="s">
        <v>136</v>
      </c>
      <c r="I12" s="79" t="s">
        <v>137</v>
      </c>
      <c r="J12" s="79" t="s">
        <v>146</v>
      </c>
      <c r="K12" s="79" t="s">
        <v>155</v>
      </c>
      <c r="L12" s="79" t="s">
        <v>587</v>
      </c>
      <c r="M12" s="79" t="str">
        <f t="shared" ref="M12:R12" si="2">M1</f>
        <v>III Q 2019</v>
      </c>
      <c r="N12" s="79" t="str">
        <f t="shared" si="2"/>
        <v>IV Q 2019</v>
      </c>
      <c r="O12" s="407" t="str">
        <f t="shared" si="2"/>
        <v>I Q 2020</v>
      </c>
      <c r="P12" s="407" t="str">
        <f t="shared" si="2"/>
        <v>II Q 2020</v>
      </c>
      <c r="Q12" s="439" t="str">
        <f t="shared" si="2"/>
        <v>III Q 2020</v>
      </c>
      <c r="R12" s="439" t="str">
        <f t="shared" si="2"/>
        <v>IV Q 2020</v>
      </c>
    </row>
    <row r="13" spans="1:18" ht="15" customHeight="1">
      <c r="A13" s="80" t="s">
        <v>234</v>
      </c>
      <c r="B13" s="75" t="s">
        <v>377</v>
      </c>
      <c r="C13" s="76">
        <v>-12876</v>
      </c>
      <c r="D13" s="76">
        <v>-11748</v>
      </c>
      <c r="E13" s="76">
        <v>-14672</v>
      </c>
      <c r="F13" s="76">
        <v>-13615</v>
      </c>
      <c r="G13" s="76">
        <v>-12855</v>
      </c>
      <c r="H13" s="76">
        <v>-20043</v>
      </c>
      <c r="I13" s="76">
        <v>-15324</v>
      </c>
      <c r="J13" s="76">
        <v>-16474</v>
      </c>
      <c r="K13" s="260">
        <v>-15747</v>
      </c>
      <c r="L13" s="260">
        <v>-15742</v>
      </c>
      <c r="M13" s="260">
        <v>-14422</v>
      </c>
      <c r="N13" s="260">
        <v>-20634</v>
      </c>
      <c r="O13" s="413">
        <v>-17218</v>
      </c>
      <c r="P13" s="413">
        <v>-16581</v>
      </c>
      <c r="Q13" s="442">
        <v>-15476</v>
      </c>
      <c r="R13" s="442">
        <v>-14520</v>
      </c>
    </row>
    <row r="14" spans="1:18" ht="15" customHeight="1">
      <c r="A14" s="80" t="s">
        <v>235</v>
      </c>
      <c r="B14" s="75" t="s">
        <v>378</v>
      </c>
      <c r="C14" s="76">
        <v>-54010</v>
      </c>
      <c r="D14" s="76">
        <v>-54373</v>
      </c>
      <c r="E14" s="76">
        <v>-54775</v>
      </c>
      <c r="F14" s="76">
        <v>-49889</v>
      </c>
      <c r="G14" s="76">
        <v>-60331</v>
      </c>
      <c r="H14" s="76">
        <v>-80520</v>
      </c>
      <c r="I14" s="76">
        <v>-75179</v>
      </c>
      <c r="J14" s="76">
        <v>-28406</v>
      </c>
      <c r="K14" s="260">
        <v>-77507</v>
      </c>
      <c r="L14" s="260">
        <v>-78060</v>
      </c>
      <c r="M14" s="260">
        <v>-80745</v>
      </c>
      <c r="N14" s="260">
        <v>-72028</v>
      </c>
      <c r="O14" s="413">
        <v>-82364</v>
      </c>
      <c r="P14" s="413">
        <v>-84587</v>
      </c>
      <c r="Q14" s="442">
        <v>-81851</v>
      </c>
      <c r="R14" s="442">
        <v>-81644</v>
      </c>
    </row>
    <row r="15" spans="1:18" ht="15" customHeight="1">
      <c r="A15" s="80" t="s">
        <v>236</v>
      </c>
      <c r="B15" s="75" t="s">
        <v>652</v>
      </c>
      <c r="C15" s="76">
        <v>-13314</v>
      </c>
      <c r="D15" s="76">
        <v>-11378</v>
      </c>
      <c r="E15" s="76">
        <v>-13908</v>
      </c>
      <c r="F15" s="76">
        <v>-26974</v>
      </c>
      <c r="G15" s="76">
        <v>-18862</v>
      </c>
      <c r="H15" s="76">
        <v>-23433</v>
      </c>
      <c r="I15" s="76">
        <v>-20063</v>
      </c>
      <c r="J15" s="76">
        <v>-27315</v>
      </c>
      <c r="K15" s="260">
        <v>-14522</v>
      </c>
      <c r="L15" s="260">
        <v>-21059</v>
      </c>
      <c r="M15" s="260">
        <v>-22522</v>
      </c>
      <c r="N15" s="260">
        <v>-14322</v>
      </c>
      <c r="O15" s="413">
        <v>-15713</v>
      </c>
      <c r="P15" s="413">
        <v>-20785</v>
      </c>
      <c r="Q15" s="442">
        <v>-22874</v>
      </c>
      <c r="R15" s="442">
        <v>-23009</v>
      </c>
    </row>
    <row r="16" spans="1:18" ht="15" customHeight="1">
      <c r="A16" s="80" t="s">
        <v>237</v>
      </c>
      <c r="B16" s="75" t="s">
        <v>379</v>
      </c>
      <c r="C16" s="76">
        <v>-8126</v>
      </c>
      <c r="D16" s="76">
        <v>-8131</v>
      </c>
      <c r="E16" s="76">
        <v>-7509</v>
      </c>
      <c r="F16" s="76">
        <v>-9821</v>
      </c>
      <c r="G16" s="76">
        <v>-8507</v>
      </c>
      <c r="H16" s="76">
        <v>-9020</v>
      </c>
      <c r="I16" s="76">
        <v>-7254</v>
      </c>
      <c r="J16" s="76">
        <v>-12496</v>
      </c>
      <c r="K16" s="260">
        <v>-9635</v>
      </c>
      <c r="L16" s="260">
        <v>-10536</v>
      </c>
      <c r="M16" s="260">
        <v>-10717</v>
      </c>
      <c r="N16" s="260">
        <v>-8258</v>
      </c>
      <c r="O16" s="413">
        <v>-9171</v>
      </c>
      <c r="P16" s="413">
        <v>-11399</v>
      </c>
      <c r="Q16" s="442">
        <v>-10036</v>
      </c>
      <c r="R16" s="442">
        <v>-13178</v>
      </c>
    </row>
    <row r="17" spans="1:19" ht="15" customHeight="1">
      <c r="A17" s="80" t="s">
        <v>238</v>
      </c>
      <c r="B17" s="75" t="s">
        <v>380</v>
      </c>
      <c r="C17" s="76">
        <v>-3587</v>
      </c>
      <c r="D17" s="76">
        <v>-3087</v>
      </c>
      <c r="E17" s="76">
        <v>-3900</v>
      </c>
      <c r="F17" s="76">
        <v>-3563</v>
      </c>
      <c r="G17" s="76">
        <v>-10808</v>
      </c>
      <c r="H17" s="76">
        <v>-7629</v>
      </c>
      <c r="I17" s="76">
        <v>-7325</v>
      </c>
      <c r="J17" s="76">
        <v>1587</v>
      </c>
      <c r="K17" s="260">
        <v>-958</v>
      </c>
      <c r="L17" s="260">
        <v>-4770</v>
      </c>
      <c r="M17" s="260">
        <v>-6920</v>
      </c>
      <c r="N17" s="260">
        <v>-1948</v>
      </c>
      <c r="O17" s="413">
        <v>-3114</v>
      </c>
      <c r="P17" s="413">
        <v>-1153</v>
      </c>
      <c r="Q17" s="442">
        <v>-1194</v>
      </c>
      <c r="R17" s="442">
        <v>-835</v>
      </c>
    </row>
    <row r="18" spans="1:19" ht="15" customHeight="1">
      <c r="A18" s="80" t="s">
        <v>372</v>
      </c>
      <c r="B18" s="75" t="s">
        <v>381</v>
      </c>
      <c r="C18" s="76">
        <v>-20821</v>
      </c>
      <c r="D18" s="76">
        <v>-20231</v>
      </c>
      <c r="E18" s="76">
        <v>-23224</v>
      </c>
      <c r="F18" s="76">
        <v>-40340</v>
      </c>
      <c r="G18" s="76">
        <v>-36102</v>
      </c>
      <c r="H18" s="76">
        <v>-37999</v>
      </c>
      <c r="I18" s="76">
        <v>-31530</v>
      </c>
      <c r="J18" s="76">
        <v>-47374</v>
      </c>
      <c r="K18" s="260">
        <v>-40571</v>
      </c>
      <c r="L18" s="260">
        <v>-45574</v>
      </c>
      <c r="M18" s="260">
        <v>-41814</v>
      </c>
      <c r="N18" s="260">
        <v>-36375</v>
      </c>
      <c r="O18" s="413">
        <v>-39040</v>
      </c>
      <c r="P18" s="413">
        <v>-34056</v>
      </c>
      <c r="Q18" s="442">
        <v>-35076</v>
      </c>
      <c r="R18" s="442">
        <v>-29857</v>
      </c>
    </row>
    <row r="19" spans="1:19" ht="15" customHeight="1">
      <c r="A19" s="80" t="s">
        <v>599</v>
      </c>
      <c r="B19" s="75" t="s">
        <v>382</v>
      </c>
      <c r="C19" s="76">
        <v>-6765</v>
      </c>
      <c r="D19" s="76">
        <v>-7098</v>
      </c>
      <c r="E19" s="76">
        <v>-7602</v>
      </c>
      <c r="F19" s="76">
        <v>-3821</v>
      </c>
      <c r="G19" s="76">
        <v>-7083</v>
      </c>
      <c r="H19" s="76">
        <v>-7698</v>
      </c>
      <c r="I19" s="76">
        <v>-6726</v>
      </c>
      <c r="J19" s="76">
        <v>-5849</v>
      </c>
      <c r="K19" s="260">
        <v>-7380</v>
      </c>
      <c r="L19" s="260">
        <v>-7650</v>
      </c>
      <c r="M19" s="260">
        <v>-7514</v>
      </c>
      <c r="N19" s="260">
        <v>-3184</v>
      </c>
      <c r="O19" s="413">
        <v>-5693</v>
      </c>
      <c r="P19" s="413">
        <v>-6815</v>
      </c>
      <c r="Q19" s="442">
        <v>-6187</v>
      </c>
      <c r="R19" s="442">
        <v>-6609</v>
      </c>
    </row>
    <row r="20" spans="1:19" s="73" customFormat="1" ht="15" customHeight="1">
      <c r="A20" s="80" t="s">
        <v>373</v>
      </c>
      <c r="B20" s="246" t="s">
        <v>383</v>
      </c>
      <c r="C20" s="88">
        <v>-86295</v>
      </c>
      <c r="D20" s="88">
        <v>-87668</v>
      </c>
      <c r="E20" s="88">
        <v>-81112</v>
      </c>
      <c r="F20" s="88">
        <v>-93215</v>
      </c>
      <c r="G20" s="88">
        <v>-84167</v>
      </c>
      <c r="H20" s="88">
        <v>-84204</v>
      </c>
      <c r="I20" s="88">
        <v>-84653</v>
      </c>
      <c r="J20" s="88">
        <v>-93181</v>
      </c>
      <c r="K20" s="260">
        <v>-49625</v>
      </c>
      <c r="L20" s="260">
        <v>-34252</v>
      </c>
      <c r="M20" s="260">
        <v>-32849</v>
      </c>
      <c r="N20" s="260">
        <v>-12117</v>
      </c>
      <c r="O20" s="413">
        <v>-30257</v>
      </c>
      <c r="P20" s="413">
        <v>-38078</v>
      </c>
      <c r="Q20" s="442">
        <v>-31078</v>
      </c>
      <c r="R20" s="442">
        <v>-19179</v>
      </c>
    </row>
    <row r="21" spans="1:19" ht="30" customHeight="1">
      <c r="A21" s="362" t="s">
        <v>239</v>
      </c>
      <c r="B21" s="89" t="s">
        <v>384</v>
      </c>
      <c r="C21" s="359">
        <v>-105152</v>
      </c>
      <c r="D21" s="359">
        <v>-70153</v>
      </c>
      <c r="E21" s="359">
        <v>-24541</v>
      </c>
      <c r="F21" s="359">
        <v>-24322</v>
      </c>
      <c r="G21" s="359">
        <v>-163630</v>
      </c>
      <c r="H21" s="359">
        <v>-3351</v>
      </c>
      <c r="I21" s="359">
        <v>-24742</v>
      </c>
      <c r="J21" s="359">
        <v>-28093</v>
      </c>
      <c r="K21" s="360">
        <v>-227995</v>
      </c>
      <c r="L21" s="360">
        <v>-29111</v>
      </c>
      <c r="M21" s="360">
        <v>-28041</v>
      </c>
      <c r="N21" s="360">
        <v>-26053</v>
      </c>
      <c r="O21" s="408">
        <v>-294897</v>
      </c>
      <c r="P21" s="408">
        <v>-44432</v>
      </c>
      <c r="Q21" s="440">
        <v>-49562</v>
      </c>
      <c r="R21" s="440">
        <v>-47008</v>
      </c>
    </row>
    <row r="22" spans="1:19" ht="15" customHeight="1">
      <c r="A22" s="80" t="s">
        <v>240</v>
      </c>
      <c r="B22" s="75" t="s">
        <v>385</v>
      </c>
      <c r="C22" s="76">
        <v>-30598</v>
      </c>
      <c r="D22" s="76">
        <v>-32056</v>
      </c>
      <c r="E22" s="76">
        <v>-25584</v>
      </c>
      <c r="F22" s="76">
        <v>-45668</v>
      </c>
      <c r="G22" s="76">
        <v>-25464</v>
      </c>
      <c r="H22" s="76">
        <v>-43050</v>
      </c>
      <c r="I22" s="76">
        <v>-59360</v>
      </c>
      <c r="J22" s="76">
        <v>-61444</v>
      </c>
      <c r="K22" s="260">
        <v>-34702</v>
      </c>
      <c r="L22" s="260">
        <v>-43143</v>
      </c>
      <c r="M22" s="260">
        <v>-40751</v>
      </c>
      <c r="N22" s="260">
        <v>-65730</v>
      </c>
      <c r="O22" s="413">
        <v>-25493</v>
      </c>
      <c r="P22" s="413">
        <v>-18615</v>
      </c>
      <c r="Q22" s="442">
        <v>-23300</v>
      </c>
      <c r="R22" s="442">
        <v>-26513</v>
      </c>
    </row>
    <row r="23" spans="1:19" ht="15" customHeight="1">
      <c r="A23" s="80" t="s">
        <v>374</v>
      </c>
      <c r="B23" s="75" t="s">
        <v>386</v>
      </c>
      <c r="C23" s="76">
        <v>-16399</v>
      </c>
      <c r="D23" s="76">
        <v>-16733</v>
      </c>
      <c r="E23" s="76">
        <v>-16052</v>
      </c>
      <c r="F23" s="76">
        <v>-18172</v>
      </c>
      <c r="G23" s="76">
        <v>-15241</v>
      </c>
      <c r="H23" s="76">
        <v>-16955</v>
      </c>
      <c r="I23" s="76">
        <v>-17067</v>
      </c>
      <c r="J23" s="76">
        <v>-22200</v>
      </c>
      <c r="K23" s="260">
        <v>-19188</v>
      </c>
      <c r="L23" s="260">
        <v>-14261</v>
      </c>
      <c r="M23" s="260">
        <v>-19287</v>
      </c>
      <c r="N23" s="260">
        <v>-14252</v>
      </c>
      <c r="O23" s="413">
        <v>-13939</v>
      </c>
      <c r="P23" s="413">
        <v>-14580</v>
      </c>
      <c r="Q23" s="442">
        <v>-14678</v>
      </c>
      <c r="R23" s="442">
        <v>-11710</v>
      </c>
    </row>
    <row r="24" spans="1:19" ht="15" customHeight="1">
      <c r="A24" s="80" t="s">
        <v>241</v>
      </c>
      <c r="B24" s="75" t="s">
        <v>387</v>
      </c>
      <c r="C24" s="76">
        <v>-3609</v>
      </c>
      <c r="D24" s="76">
        <v>-3721</v>
      </c>
      <c r="E24" s="76">
        <v>-3764</v>
      </c>
      <c r="F24" s="76">
        <v>-1364</v>
      </c>
      <c r="G24" s="76">
        <v>-3562</v>
      </c>
      <c r="H24" s="76">
        <v>-3482</v>
      </c>
      <c r="I24" s="76">
        <v>-3492</v>
      </c>
      <c r="J24" s="76">
        <v>87</v>
      </c>
      <c r="K24" s="260">
        <v>-3320</v>
      </c>
      <c r="L24" s="260">
        <v>-3128</v>
      </c>
      <c r="M24" s="260">
        <v>-2985</v>
      </c>
      <c r="N24" s="260">
        <v>262</v>
      </c>
      <c r="O24" s="413">
        <v>-2877</v>
      </c>
      <c r="P24" s="413">
        <v>-2752</v>
      </c>
      <c r="Q24" s="442">
        <v>-2808</v>
      </c>
      <c r="R24" s="442">
        <v>-1808</v>
      </c>
    </row>
    <row r="25" spans="1:19" ht="15" customHeight="1">
      <c r="A25" s="82" t="s">
        <v>375</v>
      </c>
      <c r="B25" s="77" t="s">
        <v>388</v>
      </c>
      <c r="C25" s="76">
        <v>-7501</v>
      </c>
      <c r="D25" s="76">
        <v>-6286</v>
      </c>
      <c r="E25" s="76">
        <v>-6667</v>
      </c>
      <c r="F25" s="76">
        <v>-8026</v>
      </c>
      <c r="G25" s="76">
        <v>-7172</v>
      </c>
      <c r="H25" s="76">
        <v>-8347</v>
      </c>
      <c r="I25" s="76">
        <v>-7630</v>
      </c>
      <c r="J25" s="76">
        <v>-7888</v>
      </c>
      <c r="K25" s="260">
        <v>-8888</v>
      </c>
      <c r="L25" s="260">
        <v>-9065</v>
      </c>
      <c r="M25" s="260">
        <v>-8897</v>
      </c>
      <c r="N25" s="260">
        <v>-8841</v>
      </c>
      <c r="O25" s="413">
        <v>-6186</v>
      </c>
      <c r="P25" s="413">
        <v>-6213</v>
      </c>
      <c r="Q25" s="442">
        <v>-7362</v>
      </c>
      <c r="R25" s="442">
        <v>-6254</v>
      </c>
    </row>
    <row r="26" spans="1:19" ht="15" customHeight="1">
      <c r="A26" s="82" t="s">
        <v>376</v>
      </c>
      <c r="B26" s="77" t="s">
        <v>389</v>
      </c>
      <c r="C26" s="76">
        <v>-6104</v>
      </c>
      <c r="D26" s="76">
        <v>-5833</v>
      </c>
      <c r="E26" s="76">
        <v>-6904</v>
      </c>
      <c r="F26" s="76">
        <v>-8439</v>
      </c>
      <c r="G26" s="76">
        <v>-6192</v>
      </c>
      <c r="H26" s="76">
        <v>-5445</v>
      </c>
      <c r="I26" s="76">
        <v>-8149</v>
      </c>
      <c r="J26" s="76">
        <v>-12923</v>
      </c>
      <c r="K26" s="260">
        <v>-7921</v>
      </c>
      <c r="L26" s="260">
        <v>-5231</v>
      </c>
      <c r="M26" s="260">
        <v>-7552</v>
      </c>
      <c r="N26" s="260">
        <v>-6576</v>
      </c>
      <c r="O26" s="413">
        <v>-5723</v>
      </c>
      <c r="P26" s="413">
        <v>-5575</v>
      </c>
      <c r="Q26" s="442">
        <v>-5476</v>
      </c>
      <c r="R26" s="442">
        <v>-3640</v>
      </c>
    </row>
    <row r="27" spans="1:19" s="73" customFormat="1" ht="15" customHeight="1">
      <c r="A27" s="82" t="s">
        <v>275</v>
      </c>
      <c r="B27" s="87" t="s">
        <v>300</v>
      </c>
      <c r="C27" s="88">
        <v>-5766</v>
      </c>
      <c r="D27" s="88">
        <v>-6472</v>
      </c>
      <c r="E27" s="88">
        <v>-5118</v>
      </c>
      <c r="F27" s="88">
        <v>-8363</v>
      </c>
      <c r="G27" s="88">
        <v>-6487</v>
      </c>
      <c r="H27" s="88">
        <v>-7240</v>
      </c>
      <c r="I27" s="88">
        <v>-6199</v>
      </c>
      <c r="J27" s="88">
        <v>-10775</v>
      </c>
      <c r="K27" s="260">
        <v>-3940</v>
      </c>
      <c r="L27" s="260">
        <v>-8477</v>
      </c>
      <c r="M27" s="260">
        <v>-7692</v>
      </c>
      <c r="N27" s="260">
        <v>-11418</v>
      </c>
      <c r="O27" s="413">
        <v>-6292</v>
      </c>
      <c r="P27" s="413">
        <v>-2864</v>
      </c>
      <c r="Q27" s="442">
        <v>-2419</v>
      </c>
      <c r="R27" s="442">
        <v>-243</v>
      </c>
    </row>
    <row r="28" spans="1:19" ht="15" customHeight="1">
      <c r="A28" s="80" t="s">
        <v>243</v>
      </c>
      <c r="B28" s="75" t="s">
        <v>390</v>
      </c>
      <c r="C28" s="76">
        <v>0</v>
      </c>
      <c r="D28" s="76">
        <v>0</v>
      </c>
      <c r="E28" s="76">
        <v>0</v>
      </c>
      <c r="F28" s="76">
        <v>0</v>
      </c>
      <c r="G28" s="76">
        <v>0</v>
      </c>
      <c r="H28" s="76">
        <v>0</v>
      </c>
      <c r="I28" s="76">
        <v>0</v>
      </c>
      <c r="J28" s="76">
        <v>0</v>
      </c>
      <c r="K28" s="260">
        <v>-1951</v>
      </c>
      <c r="L28" s="260">
        <v>-9568</v>
      </c>
      <c r="M28" s="260">
        <v>-4614</v>
      </c>
      <c r="N28" s="260">
        <v>-4542</v>
      </c>
      <c r="O28" s="410">
        <f>-2202-999-151+1</f>
        <v>-3351</v>
      </c>
      <c r="P28" s="410">
        <v>-3029</v>
      </c>
      <c r="Q28" s="442">
        <v>-2982</v>
      </c>
      <c r="R28" s="442">
        <v>-3267</v>
      </c>
    </row>
    <row r="29" spans="1:19" ht="15" customHeight="1">
      <c r="A29" s="269" t="s">
        <v>600</v>
      </c>
      <c r="B29" s="75" t="s">
        <v>601</v>
      </c>
      <c r="C29" s="76"/>
      <c r="D29" s="76"/>
      <c r="E29" s="76"/>
      <c r="F29" s="76"/>
      <c r="G29" s="76"/>
      <c r="H29" s="76"/>
      <c r="I29" s="76"/>
      <c r="J29" s="76"/>
      <c r="K29" s="260">
        <v>-8389</v>
      </c>
      <c r="L29" s="260">
        <v>-15437</v>
      </c>
      <c r="M29" s="260">
        <v>-12397</v>
      </c>
      <c r="N29" s="260">
        <v>-13436</v>
      </c>
      <c r="O29" s="413">
        <v>-12693</v>
      </c>
      <c r="P29" s="413">
        <v>-9437</v>
      </c>
      <c r="Q29" s="442">
        <v>-11189</v>
      </c>
      <c r="R29" s="442">
        <v>-10663</v>
      </c>
    </row>
    <row r="30" spans="1:19" ht="15" customHeight="1">
      <c r="A30" s="266"/>
      <c r="B30" s="267"/>
      <c r="C30" s="268"/>
      <c r="D30" s="268"/>
      <c r="E30" s="268"/>
      <c r="F30" s="268"/>
      <c r="G30" s="268"/>
      <c r="H30" s="268"/>
      <c r="I30" s="268"/>
      <c r="J30" s="268"/>
      <c r="K30" s="263"/>
      <c r="L30" s="263"/>
      <c r="M30" s="263"/>
      <c r="N30" s="263"/>
      <c r="O30" s="411"/>
      <c r="P30" s="411"/>
      <c r="Q30" s="443"/>
      <c r="R30" s="443"/>
    </row>
    <row r="31" spans="1:19" s="2" customFormat="1" ht="15.75">
      <c r="A31" s="94" t="s">
        <v>362</v>
      </c>
      <c r="B31" s="94" t="s">
        <v>653</v>
      </c>
      <c r="C31" s="258">
        <f t="shared" ref="C31:J31" si="3">SUM(C13:C28)</f>
        <v>-380923</v>
      </c>
      <c r="D31" s="258">
        <f t="shared" si="3"/>
        <v>-344968</v>
      </c>
      <c r="E31" s="258">
        <f t="shared" si="3"/>
        <v>-295332</v>
      </c>
      <c r="F31" s="258">
        <f t="shared" si="3"/>
        <v>-355592</v>
      </c>
      <c r="G31" s="258">
        <f t="shared" si="3"/>
        <v>-466463</v>
      </c>
      <c r="H31" s="258">
        <f t="shared" si="3"/>
        <v>-358416</v>
      </c>
      <c r="I31" s="258">
        <f t="shared" si="3"/>
        <v>-374693</v>
      </c>
      <c r="J31" s="258">
        <f t="shared" si="3"/>
        <v>-372744</v>
      </c>
      <c r="K31" s="262">
        <f t="shared" ref="K31:P31" si="4">SUM(K13:K29)</f>
        <v>-532239</v>
      </c>
      <c r="L31" s="262">
        <f t="shared" si="4"/>
        <v>-355064</v>
      </c>
      <c r="M31" s="262">
        <f t="shared" si="4"/>
        <v>-349719</v>
      </c>
      <c r="N31" s="262">
        <f t="shared" si="4"/>
        <v>-319452</v>
      </c>
      <c r="O31" s="412">
        <f t="shared" si="4"/>
        <v>-574021</v>
      </c>
      <c r="P31" s="412">
        <f t="shared" si="4"/>
        <v>-320951</v>
      </c>
      <c r="Q31" s="432">
        <f>SUM(Q13:Q29)</f>
        <v>-323548</v>
      </c>
      <c r="R31" s="432">
        <f>SUM(R13:R29)</f>
        <v>-299937</v>
      </c>
      <c r="S31" s="462"/>
    </row>
    <row r="32" spans="1:19" s="96" customFormat="1">
      <c r="K32" s="261"/>
      <c r="L32" s="270"/>
      <c r="M32" s="270"/>
      <c r="N32" s="270"/>
      <c r="O32" s="416"/>
      <c r="P32" s="416"/>
      <c r="Q32" s="416"/>
      <c r="R32" s="416"/>
    </row>
    <row r="33" spans="1:20">
      <c r="A33" s="257" t="s">
        <v>588</v>
      </c>
      <c r="B33" s="257" t="s">
        <v>589</v>
      </c>
      <c r="C33" s="258">
        <f t="shared" ref="C33:J33" si="5">SUM(C34:C35)</f>
        <v>-101987</v>
      </c>
      <c r="D33" s="258">
        <f t="shared" si="5"/>
        <v>-66974</v>
      </c>
      <c r="E33" s="258">
        <f t="shared" si="5"/>
        <v>-21058</v>
      </c>
      <c r="F33" s="258">
        <f t="shared" si="5"/>
        <v>-20942</v>
      </c>
      <c r="G33" s="258">
        <f t="shared" si="5"/>
        <v>-160255</v>
      </c>
      <c r="H33" s="258">
        <f t="shared" si="5"/>
        <v>34</v>
      </c>
      <c r="I33" s="258">
        <f t="shared" si="5"/>
        <v>-21086</v>
      </c>
      <c r="J33" s="258">
        <f t="shared" si="5"/>
        <v>-21506</v>
      </c>
      <c r="K33" s="262">
        <f t="shared" ref="K33:P33" si="6">SUM(K34:K35)</f>
        <v>-220604</v>
      </c>
      <c r="L33" s="262">
        <f t="shared" si="6"/>
        <v>-20746</v>
      </c>
      <c r="M33" s="262">
        <f t="shared" si="6"/>
        <v>-20802</v>
      </c>
      <c r="N33" s="262">
        <f t="shared" si="6"/>
        <v>-20607</v>
      </c>
      <c r="O33" s="412">
        <f t="shared" si="6"/>
        <v>-287624</v>
      </c>
      <c r="P33" s="412">
        <f t="shared" si="6"/>
        <v>-40392</v>
      </c>
      <c r="Q33" s="432">
        <f>SUM(Q34:Q35)</f>
        <v>-41483</v>
      </c>
      <c r="R33" s="432">
        <f>SUM(R34:R35)</f>
        <v>-41450</v>
      </c>
    </row>
    <row r="34" spans="1:20">
      <c r="A34" s="259" t="s">
        <v>590</v>
      </c>
      <c r="B34" s="259" t="s">
        <v>591</v>
      </c>
      <c r="C34" s="88">
        <v>-77117</v>
      </c>
      <c r="D34" s="88">
        <v>-49836</v>
      </c>
      <c r="E34" s="88">
        <v>0</v>
      </c>
      <c r="F34" s="88">
        <v>0</v>
      </c>
      <c r="G34" s="88">
        <v>-132329</v>
      </c>
      <c r="H34" s="88">
        <v>27797</v>
      </c>
      <c r="I34" s="88">
        <v>7500</v>
      </c>
      <c r="J34" s="88">
        <v>7500</v>
      </c>
      <c r="K34" s="260">
        <v>-199304</v>
      </c>
      <c r="L34" s="279">
        <v>0</v>
      </c>
      <c r="M34" s="279">
        <v>-9</v>
      </c>
      <c r="N34" s="279">
        <v>0</v>
      </c>
      <c r="O34" s="415">
        <v>-247990</v>
      </c>
      <c r="P34" s="415">
        <v>792</v>
      </c>
      <c r="Q34" s="444">
        <v>0</v>
      </c>
      <c r="R34" s="444">
        <v>0</v>
      </c>
      <c r="T34" s="414"/>
    </row>
    <row r="35" spans="1:20">
      <c r="A35" s="259" t="s">
        <v>592</v>
      </c>
      <c r="B35" s="259" t="s">
        <v>593</v>
      </c>
      <c r="C35" s="88">
        <v>-24870</v>
      </c>
      <c r="D35" s="88">
        <v>-17138</v>
      </c>
      <c r="E35" s="88">
        <v>-21058</v>
      </c>
      <c r="F35" s="88">
        <v>-20942</v>
      </c>
      <c r="G35" s="88">
        <v>-27926</v>
      </c>
      <c r="H35" s="88">
        <v>-27763</v>
      </c>
      <c r="I35" s="88">
        <v>-28586</v>
      </c>
      <c r="J35" s="88">
        <v>-29006</v>
      </c>
      <c r="K35" s="260">
        <v>-21300</v>
      </c>
      <c r="L35" s="260">
        <f>-42046-K35</f>
        <v>-20746</v>
      </c>
      <c r="M35" s="260">
        <v>-20793</v>
      </c>
      <c r="N35" s="260">
        <v>-20607</v>
      </c>
      <c r="O35" s="410">
        <f>-39633648.42/1000</f>
        <v>-39634</v>
      </c>
      <c r="P35" s="415">
        <v>-41184</v>
      </c>
      <c r="Q35" s="444">
        <v>-41483</v>
      </c>
      <c r="R35" s="444">
        <v>-41450</v>
      </c>
      <c r="T35" s="414"/>
    </row>
    <row r="36" spans="1:20">
      <c r="C36" s="6"/>
      <c r="D36" s="6"/>
      <c r="E36" s="6"/>
      <c r="F36" s="6"/>
      <c r="G36" s="6"/>
      <c r="H36" s="6"/>
      <c r="I36" s="6"/>
      <c r="J36" s="6"/>
      <c r="K36" s="6"/>
      <c r="L36" s="6"/>
      <c r="M36" s="6"/>
      <c r="N36" s="6"/>
      <c r="O36" s="406"/>
      <c r="P36" s="406"/>
      <c r="Q36" s="445"/>
    </row>
    <row r="37" spans="1:20">
      <c r="C37" s="6"/>
      <c r="D37" s="6"/>
      <c r="E37" s="6"/>
      <c r="F37" s="6"/>
      <c r="G37" s="6"/>
      <c r="H37" s="6"/>
      <c r="I37" s="6"/>
      <c r="J37" s="6"/>
      <c r="K37" s="6"/>
      <c r="L37" s="6"/>
      <c r="M37" s="6"/>
      <c r="N37" s="6"/>
      <c r="O37" s="406"/>
      <c r="P37" s="406"/>
      <c r="Q37" s="445"/>
    </row>
    <row r="38" spans="1:20">
      <c r="O38" s="414"/>
      <c r="P38" s="414"/>
      <c r="Q38" s="414"/>
    </row>
  </sheetData>
  <customSheetViews>
    <customSheetView guid="{9AF4A83C-CF57-4B40-8A74-6A0EA6C2FE5C}" scale="70" fitToPage="1" showRuler="0">
      <pane xSplit="2" topLeftCell="C1" activePane="topRight" state="frozen"/>
      <selection pane="topRight" activeCell="N31" activeCellId="1" sqref="N9 N31"/>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1"/>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2"/>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3"/>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4"/>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5"/>
      <headerFooter alignWithMargins="0"/>
    </customSheetView>
    <customSheetView guid="{8DA78CF1-615A-4626-9893-6751995631A4}" scale="70" showGridLines="0" fitToPage="1" showRuler="0">
      <pane xSplit="1" topLeftCell="O1" activePane="topRight" state="frozen"/>
      <selection pane="topRight" activeCell="R4" sqref="R4"/>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6"/>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 guid="{03E45F7C-841D-437F-8D80-EF29F00E2CA3}" scale="70" showGridLines="0" fitToPage="1" showRuler="0">
      <pane xSplit="1" topLeftCell="B1" activePane="topRight" state="frozen"/>
      <selection pane="topRight" activeCell="V12" sqref="V12"/>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s>
  <pageMargins left="0.75" right="0.75" top="1" bottom="1" header="0.5" footer="0.5"/>
  <pageSetup paperSize="9" scale="36" orientation="portrait" r:id="rId9"/>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0"/>
  <sheetViews>
    <sheetView zoomScale="82" zoomScaleNormal="82" workbookViewId="0">
      <selection activeCell="E14" sqref="E14"/>
    </sheetView>
  </sheetViews>
  <sheetFormatPr defaultColWidth="9.140625" defaultRowHeight="15"/>
  <cols>
    <col min="1" max="1" width="50.85546875" style="91" customWidth="1"/>
    <col min="2" max="2" width="53.85546875" style="91" customWidth="1"/>
    <col min="3" max="3" width="13.42578125" style="91" customWidth="1"/>
    <col min="4" max="4" width="13.42578125" style="3" customWidth="1"/>
    <col min="5" max="5" width="12" style="3" customWidth="1"/>
    <col min="6" max="6" width="13.5703125" style="3" customWidth="1"/>
    <col min="7" max="18" width="13.42578125" style="3" customWidth="1"/>
    <col min="19" max="21" width="12.42578125" style="3" customWidth="1"/>
    <col min="22" max="22" width="12.140625" style="3" customWidth="1"/>
    <col min="23" max="25" width="10.140625" style="3" bestFit="1" customWidth="1"/>
    <col min="26" max="16384" width="9.140625" style="3"/>
  </cols>
  <sheetData>
    <row r="2" spans="1:25" s="91" customFormat="1" ht="15.75" thickBot="1">
      <c r="A2" s="31" t="s">
        <v>6</v>
      </c>
      <c r="B2" s="31" t="s">
        <v>93</v>
      </c>
      <c r="C2" s="36" t="s">
        <v>189</v>
      </c>
      <c r="D2" s="36" t="s">
        <v>190</v>
      </c>
      <c r="E2" s="36" t="s">
        <v>191</v>
      </c>
      <c r="F2" s="36" t="s">
        <v>192</v>
      </c>
      <c r="G2" s="36" t="s">
        <v>193</v>
      </c>
      <c r="H2" s="36" t="s">
        <v>194</v>
      </c>
      <c r="I2" s="36" t="s">
        <v>195</v>
      </c>
      <c r="J2" s="36" t="s">
        <v>196</v>
      </c>
      <c r="K2" s="40" t="s">
        <v>197</v>
      </c>
      <c r="L2" s="40" t="s">
        <v>198</v>
      </c>
      <c r="M2" s="40" t="s">
        <v>622</v>
      </c>
      <c r="N2" s="40" t="s">
        <v>631</v>
      </c>
      <c r="O2" s="40" t="s">
        <v>669</v>
      </c>
      <c r="P2" s="40" t="s">
        <v>673</v>
      </c>
      <c r="Q2" s="40" t="s">
        <v>682</v>
      </c>
      <c r="R2" s="40" t="s">
        <v>694</v>
      </c>
      <c r="S2" s="92"/>
      <c r="T2" s="92"/>
      <c r="U2" s="92"/>
      <c r="V2" s="92"/>
      <c r="W2" s="92"/>
      <c r="X2" s="92"/>
      <c r="Y2" s="92"/>
    </row>
    <row r="3" spans="1:25">
      <c r="A3" s="32" t="s">
        <v>404</v>
      </c>
      <c r="B3" s="32" t="s">
        <v>670</v>
      </c>
      <c r="C3" s="37">
        <v>652629</v>
      </c>
      <c r="D3" s="37">
        <v>157513</v>
      </c>
      <c r="E3" s="37">
        <v>137149</v>
      </c>
      <c r="F3" s="37">
        <v>523067</v>
      </c>
      <c r="G3" s="37">
        <v>-42006</v>
      </c>
      <c r="H3" s="37">
        <v>-423412</v>
      </c>
      <c r="I3" s="37">
        <v>80585</v>
      </c>
      <c r="J3" s="37">
        <v>-110460</v>
      </c>
      <c r="K3" s="42">
        <v>-41134</v>
      </c>
      <c r="L3" s="42">
        <v>49772</v>
      </c>
      <c r="M3" s="42">
        <v>-350017</v>
      </c>
      <c r="N3" s="42">
        <v>223476</v>
      </c>
      <c r="O3" s="42">
        <v>-657220</v>
      </c>
      <c r="P3" s="42">
        <v>223097</v>
      </c>
      <c r="Q3" s="42">
        <v>-7513</v>
      </c>
      <c r="R3" s="42">
        <v>-117796</v>
      </c>
      <c r="T3" s="276"/>
    </row>
    <row r="4" spans="1:25" ht="23.45" customHeight="1">
      <c r="A4" s="33" t="s">
        <v>405</v>
      </c>
      <c r="B4" s="183" t="s">
        <v>667</v>
      </c>
      <c r="C4" s="38">
        <v>-600646</v>
      </c>
      <c r="D4" s="38">
        <v>-117690</v>
      </c>
      <c r="E4" s="38">
        <v>-83258</v>
      </c>
      <c r="F4" s="38">
        <v>-472051</v>
      </c>
      <c r="G4" s="38">
        <v>63132</v>
      </c>
      <c r="H4" s="38">
        <v>473695</v>
      </c>
      <c r="I4" s="38">
        <v>-37102</v>
      </c>
      <c r="J4" s="38">
        <v>145721</v>
      </c>
      <c r="K4" s="42">
        <v>84620</v>
      </c>
      <c r="L4" s="42">
        <v>-10964</v>
      </c>
      <c r="M4" s="42">
        <v>409450</v>
      </c>
      <c r="N4" s="42">
        <v>-153696</v>
      </c>
      <c r="O4" s="42">
        <v>685364</v>
      </c>
      <c r="P4" s="42">
        <v>-174682</v>
      </c>
      <c r="Q4" s="42">
        <v>34900</v>
      </c>
      <c r="R4" s="42">
        <v>170448</v>
      </c>
      <c r="T4" s="276"/>
    </row>
    <row r="5" spans="1:25" ht="15" customHeight="1">
      <c r="A5" s="33" t="s">
        <v>406</v>
      </c>
      <c r="B5" s="183" t="s">
        <v>407</v>
      </c>
      <c r="C5" s="38">
        <v>3356</v>
      </c>
      <c r="D5" s="38">
        <v>697</v>
      </c>
      <c r="E5" s="38">
        <v>2583</v>
      </c>
      <c r="F5" s="38">
        <v>-2371</v>
      </c>
      <c r="G5" s="38" t="s">
        <v>553</v>
      </c>
      <c r="H5" s="38" t="s">
        <v>553</v>
      </c>
      <c r="I5" s="38" t="s">
        <v>553</v>
      </c>
      <c r="J5" s="38" t="s">
        <v>553</v>
      </c>
      <c r="K5" s="42" t="s">
        <v>553</v>
      </c>
      <c r="L5" s="42" t="s">
        <v>553</v>
      </c>
      <c r="M5" s="42" t="s">
        <v>553</v>
      </c>
      <c r="N5" s="42">
        <v>0</v>
      </c>
      <c r="O5" s="42">
        <v>0</v>
      </c>
      <c r="P5" s="42">
        <v>0</v>
      </c>
      <c r="Q5" s="42">
        <v>0</v>
      </c>
      <c r="R5" s="42">
        <v>0</v>
      </c>
      <c r="T5" s="276"/>
    </row>
    <row r="6" spans="1:25">
      <c r="A6" s="33" t="s">
        <v>408</v>
      </c>
      <c r="B6" s="183" t="s">
        <v>409</v>
      </c>
      <c r="C6" s="38">
        <v>519</v>
      </c>
      <c r="D6" s="38">
        <v>-4292</v>
      </c>
      <c r="E6" s="38">
        <v>-907</v>
      </c>
      <c r="F6" s="38">
        <v>-1324</v>
      </c>
      <c r="G6" s="38" t="s">
        <v>553</v>
      </c>
      <c r="H6" s="38" t="s">
        <v>553</v>
      </c>
      <c r="I6" s="38" t="s">
        <v>553</v>
      </c>
      <c r="J6" s="38" t="s">
        <v>553</v>
      </c>
      <c r="K6" s="42" t="s">
        <v>553</v>
      </c>
      <c r="L6" s="42" t="s">
        <v>553</v>
      </c>
      <c r="M6" s="42" t="s">
        <v>553</v>
      </c>
      <c r="N6" s="42">
        <v>0</v>
      </c>
      <c r="O6" s="42">
        <v>0</v>
      </c>
      <c r="P6" s="42">
        <v>0</v>
      </c>
      <c r="Q6" s="42">
        <v>0</v>
      </c>
      <c r="R6" s="42">
        <v>0</v>
      </c>
      <c r="T6" s="276"/>
    </row>
    <row r="7" spans="1:25" ht="30" customHeight="1">
      <c r="A7" s="33" t="s">
        <v>410</v>
      </c>
      <c r="B7" s="33" t="s">
        <v>411</v>
      </c>
      <c r="C7" s="38">
        <v>0</v>
      </c>
      <c r="D7" s="38">
        <v>0</v>
      </c>
      <c r="E7" s="38">
        <v>0</v>
      </c>
      <c r="F7" s="38">
        <v>0</v>
      </c>
      <c r="G7" s="38">
        <v>-3002</v>
      </c>
      <c r="H7" s="38">
        <v>-18</v>
      </c>
      <c r="I7" s="38">
        <v>-2041</v>
      </c>
      <c r="J7" s="38">
        <v>1387</v>
      </c>
      <c r="K7" s="42">
        <v>969</v>
      </c>
      <c r="L7" s="42">
        <v>-3102</v>
      </c>
      <c r="M7" s="42">
        <v>-4231</v>
      </c>
      <c r="N7" s="42">
        <v>-587</v>
      </c>
      <c r="O7" s="42">
        <v>-12775</v>
      </c>
      <c r="P7" s="42">
        <v>3422</v>
      </c>
      <c r="Q7" s="42">
        <v>-1696</v>
      </c>
      <c r="R7" s="42">
        <v>30764</v>
      </c>
      <c r="T7" s="276"/>
    </row>
    <row r="8" spans="1:25" ht="30" customHeight="1">
      <c r="A8" s="33" t="s">
        <v>412</v>
      </c>
      <c r="B8" s="33" t="s">
        <v>654</v>
      </c>
      <c r="C8" s="38">
        <v>0</v>
      </c>
      <c r="D8" s="38">
        <v>0</v>
      </c>
      <c r="E8" s="38">
        <v>0</v>
      </c>
      <c r="F8" s="38">
        <v>0</v>
      </c>
      <c r="G8" s="38">
        <v>394</v>
      </c>
      <c r="H8" s="38">
        <v>11114</v>
      </c>
      <c r="I8" s="38">
        <v>10443</v>
      </c>
      <c r="J8" s="38">
        <v>480</v>
      </c>
      <c r="K8" s="42">
        <v>-17521</v>
      </c>
      <c r="L8" s="42">
        <v>-3039</v>
      </c>
      <c r="M8" s="42">
        <v>1898</v>
      </c>
      <c r="N8" s="42">
        <v>-499</v>
      </c>
      <c r="O8" s="42">
        <v>-1064</v>
      </c>
      <c r="P8" s="42">
        <v>15481</v>
      </c>
      <c r="Q8" s="42">
        <v>3913</v>
      </c>
      <c r="R8" s="42">
        <v>-28790</v>
      </c>
      <c r="T8" s="276"/>
    </row>
    <row r="9" spans="1:25" ht="30" customHeight="1">
      <c r="A9" s="33" t="s">
        <v>413</v>
      </c>
      <c r="B9" s="33" t="s">
        <v>655</v>
      </c>
      <c r="C9" s="38">
        <v>0</v>
      </c>
      <c r="D9" s="38">
        <v>0</v>
      </c>
      <c r="E9" s="38">
        <v>0</v>
      </c>
      <c r="F9" s="38">
        <v>0</v>
      </c>
      <c r="G9" s="38">
        <v>-19601</v>
      </c>
      <c r="H9" s="38">
        <v>7870</v>
      </c>
      <c r="I9" s="38">
        <v>8566</v>
      </c>
      <c r="J9" s="38">
        <v>-21206</v>
      </c>
      <c r="K9" s="42">
        <v>21498</v>
      </c>
      <c r="L9" s="42">
        <v>-2466</v>
      </c>
      <c r="M9" s="42">
        <v>6680</v>
      </c>
      <c r="N9" s="42">
        <v>4442</v>
      </c>
      <c r="O9" s="42">
        <v>-8002</v>
      </c>
      <c r="P9" s="42">
        <v>-8706</v>
      </c>
      <c r="Q9" s="42">
        <v>-1283</v>
      </c>
      <c r="R9" s="42">
        <v>2647</v>
      </c>
      <c r="S9" s="41"/>
      <c r="T9" s="276"/>
    </row>
    <row r="10" spans="1:25" s="90" customFormat="1">
      <c r="A10" s="35" t="s">
        <v>43</v>
      </c>
      <c r="B10" s="35"/>
      <c r="C10" s="39">
        <f>SUM(C3:C9)</f>
        <v>55858</v>
      </c>
      <c r="D10" s="39">
        <f>SUM(D3:D9)</f>
        <v>36228</v>
      </c>
      <c r="E10" s="39">
        <f>SUM(E3:E9)</f>
        <v>55567</v>
      </c>
      <c r="F10" s="39">
        <f>SUM(F3:F9)</f>
        <v>47321</v>
      </c>
      <c r="G10" s="39">
        <f>SUM(G3:G9)</f>
        <v>-1083</v>
      </c>
      <c r="H10" s="39">
        <f t="shared" ref="H10:O10" si="0">SUM(H3:H9)</f>
        <v>69249</v>
      </c>
      <c r="I10" s="39">
        <f t="shared" si="0"/>
        <v>60451</v>
      </c>
      <c r="J10" s="39">
        <f t="shared" si="0"/>
        <v>15922</v>
      </c>
      <c r="K10" s="39">
        <f t="shared" si="0"/>
        <v>48432</v>
      </c>
      <c r="L10" s="39">
        <f t="shared" si="0"/>
        <v>30201</v>
      </c>
      <c r="M10" s="39">
        <f t="shared" si="0"/>
        <v>63780</v>
      </c>
      <c r="N10" s="39">
        <f t="shared" si="0"/>
        <v>73136</v>
      </c>
      <c r="O10" s="39">
        <f t="shared" si="0"/>
        <v>6303</v>
      </c>
      <c r="P10" s="39">
        <f t="shared" ref="P10:Q10" si="1">SUM(P3:P9)</f>
        <v>58612</v>
      </c>
      <c r="Q10" s="39">
        <f t="shared" si="1"/>
        <v>28321</v>
      </c>
      <c r="R10" s="39">
        <f t="shared" ref="R10" si="2">SUM(R3:R9)</f>
        <v>57273</v>
      </c>
    </row>
  </sheetData>
  <customSheetViews>
    <customSheetView guid="{9AF4A83C-CF57-4B40-8A74-6A0EA6C2FE5C}" hiddenColumns="1" topLeftCell="B1">
      <selection activeCell="M15" sqref="M15"/>
      <pageMargins left="0.7" right="0.7" top="0.75" bottom="0.75" header="0.3" footer="0.3"/>
    </customSheetView>
    <customSheetView guid="{25FAB884-5E17-4008-8139-33D910C7DEFE}">
      <selection activeCell="I23" sqref="I23"/>
      <pageMargins left="0.7" right="0.7" top="0.75" bottom="0.75" header="0.3" footer="0.3"/>
    </customSheetView>
    <customSheetView guid="{57267270-6A97-4850-9DB6-FE6B399379AA}">
      <selection activeCell="L9" sqref="L9"/>
      <pageMargins left="0.7" right="0.7" top="0.75" bottom="0.75" header="0.3" footer="0.3"/>
    </customSheetView>
    <customSheetView guid="{899D69CD-4B7E-42BC-9944-5BD922EB798C}">
      <selection activeCell="H9" sqref="H9"/>
      <pageMargins left="0.7" right="0.7" top="0.75" bottom="0.75" header="0.3" footer="0.3"/>
    </customSheetView>
    <customSheetView guid="{687A4863-1825-4D63-B732-E76682E6DE4F}" scale="108" topLeftCell="K1">
      <selection activeCell="R10" sqref="O10:R10"/>
      <pageMargins left="0.7" right="0.7" top="0.75" bottom="0.75" header="0.3" footer="0.3"/>
    </customSheetView>
    <customSheetView guid="{8DA78CF1-615A-4626-9893-6751995631A4}" scale="82">
      <selection activeCell="E14" sqref="E14"/>
      <pageMargins left="0.7" right="0.7" top="0.75" bottom="0.75" header="0.3" footer="0.3"/>
    </customSheetView>
    <customSheetView guid="{12F8D032-8143-430B-8DFF-852E8796C402}">
      <selection activeCell="B18" sqref="B18"/>
      <pageMargins left="0.7" right="0.7" top="0.75" bottom="0.75" header="0.3" footer="0.3"/>
    </customSheetView>
    <customSheetView guid="{03E45F7C-841D-437F-8D80-EF29F00E2CA3}" scale="82">
      <selection activeCell="E14" sqref="E14"/>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zoomScale="52" workbookViewId="0">
      <selection activeCell="E20" sqref="E20"/>
    </sheetView>
  </sheetViews>
  <sheetFormatPr defaultColWidth="9.140625" defaultRowHeight="15"/>
  <cols>
    <col min="1" max="2" width="50.85546875" style="91" customWidth="1"/>
    <col min="3" max="3" width="13.42578125" style="91" customWidth="1"/>
    <col min="4" max="11" width="13.42578125" style="3" customWidth="1"/>
    <col min="12" max="14" width="13.42578125" style="91" customWidth="1"/>
    <col min="15" max="16" width="12.5703125" style="3" customWidth="1"/>
    <col min="17" max="19" width="12.42578125" style="3" customWidth="1"/>
    <col min="20" max="16384" width="9.140625" style="3"/>
  </cols>
  <sheetData>
    <row r="1" spans="1:19" s="91" customFormat="1" ht="15.75" thickBot="1">
      <c r="A1" s="185" t="s">
        <v>94</v>
      </c>
      <c r="B1" s="185" t="s">
        <v>7</v>
      </c>
      <c r="C1" s="36" t="s">
        <v>189</v>
      </c>
      <c r="D1" s="36" t="s">
        <v>190</v>
      </c>
      <c r="E1" s="36" t="s">
        <v>191</v>
      </c>
      <c r="F1" s="36" t="s">
        <v>192</v>
      </c>
      <c r="G1" s="36" t="s">
        <v>193</v>
      </c>
      <c r="H1" s="36" t="s">
        <v>194</v>
      </c>
      <c r="I1" s="36" t="s">
        <v>195</v>
      </c>
      <c r="J1" s="36" t="s">
        <v>196</v>
      </c>
      <c r="K1" s="40" t="s">
        <v>197</v>
      </c>
      <c r="L1" s="248" t="s">
        <v>198</v>
      </c>
      <c r="M1" s="248" t="s">
        <v>622</v>
      </c>
      <c r="N1" s="248" t="s">
        <v>631</v>
      </c>
      <c r="O1" s="248" t="s">
        <v>669</v>
      </c>
      <c r="P1" s="248" t="s">
        <v>673</v>
      </c>
      <c r="Q1" s="248" t="s">
        <v>682</v>
      </c>
      <c r="R1" s="248" t="s">
        <v>694</v>
      </c>
      <c r="S1" s="92"/>
    </row>
    <row r="2" spans="1:19" ht="38.25">
      <c r="A2" s="33" t="s">
        <v>539</v>
      </c>
      <c r="B2" s="33" t="s">
        <v>657</v>
      </c>
      <c r="C2" s="37">
        <v>0</v>
      </c>
      <c r="D2" s="37">
        <v>0</v>
      </c>
      <c r="E2" s="37">
        <v>0</v>
      </c>
      <c r="F2" s="37">
        <v>0</v>
      </c>
      <c r="G2" s="38">
        <v>210</v>
      </c>
      <c r="H2" s="38">
        <v>7498</v>
      </c>
      <c r="I2" s="38">
        <v>13897</v>
      </c>
      <c r="J2" s="38">
        <v>6722</v>
      </c>
      <c r="K2" s="38">
        <v>8486</v>
      </c>
      <c r="L2" s="249">
        <v>40500</v>
      </c>
      <c r="M2" s="249">
        <v>37508</v>
      </c>
      <c r="N2" s="249">
        <v>38179</v>
      </c>
      <c r="O2" s="249">
        <v>51976</v>
      </c>
      <c r="P2" s="249">
        <v>8500</v>
      </c>
      <c r="Q2" s="249">
        <v>109596</v>
      </c>
      <c r="R2" s="249">
        <v>58651</v>
      </c>
    </row>
    <row r="3" spans="1:19" ht="38.25">
      <c r="A3" s="183" t="s">
        <v>540</v>
      </c>
      <c r="B3" s="183" t="s">
        <v>656</v>
      </c>
      <c r="C3" s="38">
        <v>0</v>
      </c>
      <c r="D3" s="38">
        <v>0</v>
      </c>
      <c r="E3" s="38">
        <v>0</v>
      </c>
      <c r="F3" s="38">
        <v>0</v>
      </c>
      <c r="G3" s="38">
        <v>-4</v>
      </c>
      <c r="H3" s="38">
        <v>3</v>
      </c>
      <c r="I3" s="38">
        <v>-23</v>
      </c>
      <c r="J3" s="38">
        <v>0</v>
      </c>
      <c r="K3" s="38">
        <v>0</v>
      </c>
      <c r="L3" s="249">
        <v>-8</v>
      </c>
      <c r="M3" s="249">
        <v>26</v>
      </c>
      <c r="N3" s="249">
        <v>0</v>
      </c>
      <c r="O3" s="249">
        <v>-5</v>
      </c>
      <c r="P3" s="249">
        <v>-80</v>
      </c>
      <c r="Q3" s="249">
        <v>0</v>
      </c>
      <c r="R3" s="249">
        <v>0</v>
      </c>
    </row>
    <row r="4" spans="1:19" ht="38.25">
      <c r="A4" s="183" t="s">
        <v>683</v>
      </c>
      <c r="B4" s="183" t="s">
        <v>684</v>
      </c>
      <c r="C4" s="38">
        <v>0</v>
      </c>
      <c r="D4" s="38">
        <v>0</v>
      </c>
      <c r="E4" s="38">
        <v>0</v>
      </c>
      <c r="F4" s="38">
        <v>0</v>
      </c>
      <c r="G4" s="38">
        <v>4118</v>
      </c>
      <c r="H4" s="38">
        <v>10713</v>
      </c>
      <c r="I4" s="38">
        <v>14988</v>
      </c>
      <c r="J4" s="38">
        <v>-17476</v>
      </c>
      <c r="K4" s="38">
        <v>24673</v>
      </c>
      <c r="L4" s="249">
        <v>17618</v>
      </c>
      <c r="M4" s="249">
        <v>-1927</v>
      </c>
      <c r="N4" s="249">
        <v>16594</v>
      </c>
      <c r="O4" s="249">
        <v>-29930</v>
      </c>
      <c r="P4" s="249">
        <v>33205</v>
      </c>
      <c r="Q4" s="249">
        <v>11755</v>
      </c>
      <c r="R4" s="249">
        <v>18172</v>
      </c>
    </row>
    <row r="5" spans="1:19" ht="25.5">
      <c r="A5" s="183" t="s">
        <v>549</v>
      </c>
      <c r="B5" s="183" t="s">
        <v>551</v>
      </c>
      <c r="C5" s="198">
        <v>10775</v>
      </c>
      <c r="D5" s="198">
        <v>0</v>
      </c>
      <c r="E5" s="198">
        <v>1866</v>
      </c>
      <c r="F5" s="198">
        <v>13823</v>
      </c>
      <c r="G5" s="38">
        <v>0</v>
      </c>
      <c r="H5" s="38">
        <v>0</v>
      </c>
      <c r="I5" s="38">
        <v>0</v>
      </c>
      <c r="J5" s="38">
        <v>0</v>
      </c>
      <c r="K5" s="38">
        <v>0</v>
      </c>
      <c r="L5" s="249">
        <v>0</v>
      </c>
      <c r="M5" s="249">
        <v>0</v>
      </c>
      <c r="N5" s="249">
        <v>0</v>
      </c>
      <c r="O5" s="249">
        <v>0</v>
      </c>
      <c r="P5" s="249">
        <v>0</v>
      </c>
      <c r="Q5" s="249">
        <v>0</v>
      </c>
      <c r="R5" s="249">
        <v>0</v>
      </c>
    </row>
    <row r="6" spans="1:19" ht="25.5">
      <c r="A6" s="183" t="s">
        <v>550</v>
      </c>
      <c r="B6" s="183" t="s">
        <v>552</v>
      </c>
      <c r="C6" s="198">
        <v>5503</v>
      </c>
      <c r="D6" s="198">
        <v>9700</v>
      </c>
      <c r="E6" s="198">
        <v>3503</v>
      </c>
      <c r="F6" s="198">
        <v>2116</v>
      </c>
      <c r="G6" s="38">
        <v>0</v>
      </c>
      <c r="H6" s="38">
        <v>0</v>
      </c>
      <c r="I6" s="38">
        <v>0</v>
      </c>
      <c r="J6" s="38">
        <v>0</v>
      </c>
      <c r="K6" s="38">
        <v>0</v>
      </c>
      <c r="L6" s="249">
        <v>0</v>
      </c>
      <c r="M6" s="249">
        <v>0</v>
      </c>
      <c r="N6" s="249">
        <v>0</v>
      </c>
      <c r="O6" s="249">
        <v>0</v>
      </c>
      <c r="P6" s="249">
        <v>0</v>
      </c>
      <c r="Q6" s="249">
        <v>0</v>
      </c>
      <c r="R6" s="249">
        <v>0</v>
      </c>
    </row>
    <row r="7" spans="1:19" ht="15" customHeight="1">
      <c r="A7" s="183" t="s">
        <v>632</v>
      </c>
      <c r="B7" s="183" t="s">
        <v>633</v>
      </c>
      <c r="C7" s="198">
        <v>0</v>
      </c>
      <c r="D7" s="198"/>
      <c r="E7" s="198">
        <v>-461</v>
      </c>
      <c r="F7" s="198">
        <v>0</v>
      </c>
      <c r="G7" s="38">
        <v>0</v>
      </c>
      <c r="H7" s="38">
        <v>0</v>
      </c>
      <c r="I7" s="38">
        <v>0</v>
      </c>
      <c r="J7" s="38">
        <v>0</v>
      </c>
      <c r="K7" s="38">
        <v>0</v>
      </c>
      <c r="L7" s="249">
        <v>0</v>
      </c>
      <c r="M7" s="249">
        <v>0</v>
      </c>
      <c r="N7" s="249">
        <v>-11244</v>
      </c>
      <c r="O7" s="249">
        <v>0</v>
      </c>
      <c r="P7" s="249">
        <v>-8535</v>
      </c>
      <c r="Q7" s="249">
        <v>0</v>
      </c>
      <c r="R7" s="249">
        <v>0</v>
      </c>
    </row>
    <row r="8" spans="1:19" ht="15" customHeight="1">
      <c r="A8" s="59" t="s">
        <v>541</v>
      </c>
      <c r="B8" s="59" t="s">
        <v>545</v>
      </c>
      <c r="C8" s="197">
        <f t="shared" ref="C8:L8" si="0">SUM(C2:C7)</f>
        <v>16278</v>
      </c>
      <c r="D8" s="197">
        <f t="shared" si="0"/>
        <v>9700</v>
      </c>
      <c r="E8" s="197">
        <f t="shared" si="0"/>
        <v>4908</v>
      </c>
      <c r="F8" s="197">
        <f t="shared" si="0"/>
        <v>15939</v>
      </c>
      <c r="G8" s="63">
        <f t="shared" si="0"/>
        <v>4324</v>
      </c>
      <c r="H8" s="63">
        <f t="shared" si="0"/>
        <v>18214</v>
      </c>
      <c r="I8" s="63">
        <f t="shared" si="0"/>
        <v>28862</v>
      </c>
      <c r="J8" s="63">
        <f t="shared" si="0"/>
        <v>-10754</v>
      </c>
      <c r="K8" s="63">
        <f t="shared" si="0"/>
        <v>33159</v>
      </c>
      <c r="L8" s="250">
        <f t="shared" si="0"/>
        <v>58110</v>
      </c>
      <c r="M8" s="250">
        <f t="shared" ref="M8:R8" si="1">SUM(M2:M7)</f>
        <v>35607</v>
      </c>
      <c r="N8" s="250">
        <f t="shared" si="1"/>
        <v>43529</v>
      </c>
      <c r="O8" s="250">
        <f t="shared" si="1"/>
        <v>22041</v>
      </c>
      <c r="P8" s="250">
        <f t="shared" si="1"/>
        <v>33090</v>
      </c>
      <c r="Q8" s="250">
        <f t="shared" si="1"/>
        <v>121351</v>
      </c>
      <c r="R8" s="250">
        <f t="shared" si="1"/>
        <v>76823</v>
      </c>
    </row>
    <row r="9" spans="1:19" ht="15" customHeight="1">
      <c r="A9" s="33" t="s">
        <v>542</v>
      </c>
      <c r="B9" s="33" t="s">
        <v>546</v>
      </c>
      <c r="C9" s="195">
        <v>2789</v>
      </c>
      <c r="D9" s="195">
        <v>2898</v>
      </c>
      <c r="E9" s="195">
        <v>10806</v>
      </c>
      <c r="F9" s="195">
        <v>7267</v>
      </c>
      <c r="G9" s="38">
        <v>-9332</v>
      </c>
      <c r="H9" s="38">
        <v>6939</v>
      </c>
      <c r="I9" s="38">
        <v>8220</v>
      </c>
      <c r="J9" s="38">
        <v>-22389</v>
      </c>
      <c r="K9" s="38">
        <v>-4108</v>
      </c>
      <c r="L9" s="249">
        <v>-7809</v>
      </c>
      <c r="M9" s="249">
        <v>-46668</v>
      </c>
      <c r="N9" s="249">
        <v>50910</v>
      </c>
      <c r="O9" s="249">
        <v>-179604</v>
      </c>
      <c r="P9" s="249">
        <v>-49322</v>
      </c>
      <c r="Q9" s="249">
        <v>22906</v>
      </c>
      <c r="R9" s="249">
        <v>46879</v>
      </c>
    </row>
    <row r="10" spans="1:19" ht="15" customHeight="1">
      <c r="A10" s="33" t="s">
        <v>543</v>
      </c>
      <c r="B10" s="33" t="s">
        <v>547</v>
      </c>
      <c r="C10" s="195">
        <v>-1890</v>
      </c>
      <c r="D10" s="195">
        <v>-1828</v>
      </c>
      <c r="E10" s="195">
        <v>-11752</v>
      </c>
      <c r="F10" s="195">
        <v>-7613</v>
      </c>
      <c r="G10" s="38">
        <v>8935</v>
      </c>
      <c r="H10" s="38">
        <v>-8253</v>
      </c>
      <c r="I10" s="38">
        <v>-7633</v>
      </c>
      <c r="J10" s="38">
        <v>20347</v>
      </c>
      <c r="K10" s="38">
        <v>3804</v>
      </c>
      <c r="L10" s="249">
        <v>11595</v>
      </c>
      <c r="M10" s="249">
        <v>53402</v>
      </c>
      <c r="N10" s="249">
        <v>-46056</v>
      </c>
      <c r="O10" s="249">
        <v>184049</v>
      </c>
      <c r="P10" s="249">
        <v>43288</v>
      </c>
      <c r="Q10" s="249">
        <v>-16155</v>
      </c>
      <c r="R10" s="249">
        <v>-47634</v>
      </c>
    </row>
    <row r="11" spans="1:19" ht="25.5">
      <c r="A11" s="184" t="s">
        <v>544</v>
      </c>
      <c r="B11" s="184" t="s">
        <v>548</v>
      </c>
      <c r="C11" s="196">
        <f t="shared" ref="C11:H11" si="2">SUM(C9:C10)</f>
        <v>899</v>
      </c>
      <c r="D11" s="196">
        <f t="shared" si="2"/>
        <v>1070</v>
      </c>
      <c r="E11" s="196">
        <f t="shared" si="2"/>
        <v>-946</v>
      </c>
      <c r="F11" s="196">
        <f t="shared" si="2"/>
        <v>-346</v>
      </c>
      <c r="G11" s="186">
        <f t="shared" si="2"/>
        <v>-397</v>
      </c>
      <c r="H11" s="186">
        <f t="shared" si="2"/>
        <v>-1314</v>
      </c>
      <c r="I11" s="186">
        <f t="shared" ref="I11:O11" si="3">SUM(I9:I10)</f>
        <v>587</v>
      </c>
      <c r="J11" s="186">
        <f t="shared" si="3"/>
        <v>-2042</v>
      </c>
      <c r="K11" s="186">
        <f t="shared" si="3"/>
        <v>-304</v>
      </c>
      <c r="L11" s="186">
        <f t="shared" si="3"/>
        <v>3786</v>
      </c>
      <c r="M11" s="186">
        <f t="shared" si="3"/>
        <v>6734</v>
      </c>
      <c r="N11" s="186">
        <f t="shared" si="3"/>
        <v>4854</v>
      </c>
      <c r="O11" s="186">
        <f t="shared" si="3"/>
        <v>4445</v>
      </c>
      <c r="P11" s="186">
        <f t="shared" ref="P11:Q11" si="4">SUM(P9:P10)</f>
        <v>-6034</v>
      </c>
      <c r="Q11" s="186">
        <f t="shared" si="4"/>
        <v>6751</v>
      </c>
      <c r="R11" s="186">
        <f t="shared" ref="R11" si="5">SUM(R9:R10)</f>
        <v>-755</v>
      </c>
    </row>
    <row r="12" spans="1:19">
      <c r="A12" s="35" t="s">
        <v>58</v>
      </c>
      <c r="B12" s="35" t="s">
        <v>43</v>
      </c>
      <c r="C12" s="194">
        <f t="shared" ref="C12:H12" si="6">C8+C11</f>
        <v>17177</v>
      </c>
      <c r="D12" s="194">
        <f t="shared" si="6"/>
        <v>10770</v>
      </c>
      <c r="E12" s="194">
        <f t="shared" si="6"/>
        <v>3962</v>
      </c>
      <c r="F12" s="194">
        <f t="shared" si="6"/>
        <v>15593</v>
      </c>
      <c r="G12" s="39">
        <f t="shared" si="6"/>
        <v>3927</v>
      </c>
      <c r="H12" s="39">
        <f t="shared" si="6"/>
        <v>16900</v>
      </c>
      <c r="I12" s="39">
        <f t="shared" ref="I12:O12" si="7">I8+I11</f>
        <v>29449</v>
      </c>
      <c r="J12" s="39">
        <f t="shared" si="7"/>
        <v>-12796</v>
      </c>
      <c r="K12" s="39">
        <f t="shared" si="7"/>
        <v>32855</v>
      </c>
      <c r="L12" s="251">
        <f t="shared" si="7"/>
        <v>61896</v>
      </c>
      <c r="M12" s="251">
        <f t="shared" si="7"/>
        <v>42341</v>
      </c>
      <c r="N12" s="251">
        <f t="shared" si="7"/>
        <v>48383</v>
      </c>
      <c r="O12" s="251">
        <f t="shared" si="7"/>
        <v>26486</v>
      </c>
      <c r="P12" s="251">
        <f t="shared" ref="P12:Q12" si="8">P8+P11</f>
        <v>27056</v>
      </c>
      <c r="Q12" s="251">
        <f t="shared" si="8"/>
        <v>128102</v>
      </c>
      <c r="R12" s="251">
        <f t="shared" ref="R12" si="9">R8+R11</f>
        <v>76068</v>
      </c>
    </row>
    <row r="13" spans="1:19">
      <c r="A13" s="187"/>
      <c r="B13" s="187"/>
      <c r="C13" s="245">
        <f>C12-'P&amp;L'!C13</f>
        <v>0</v>
      </c>
      <c r="D13" s="245">
        <f>D12-'P&amp;L'!D13</f>
        <v>0</v>
      </c>
      <c r="E13" s="245">
        <f>E12-'P&amp;L'!E13</f>
        <v>0</v>
      </c>
      <c r="F13" s="245">
        <f>F12-'P&amp;L'!F13</f>
        <v>0</v>
      </c>
      <c r="G13" s="245">
        <f>G12-'P&amp;L'!G13</f>
        <v>0</v>
      </c>
      <c r="H13" s="245">
        <f>H12-'P&amp;L'!H13</f>
        <v>0</v>
      </c>
      <c r="I13" s="245">
        <f>I12-'P&amp;L'!I13</f>
        <v>0</v>
      </c>
      <c r="J13" s="245">
        <f>J12-'P&amp;L'!J13</f>
        <v>0</v>
      </c>
      <c r="K13" s="245">
        <f>K12-'P&amp;L'!K13</f>
        <v>0</v>
      </c>
      <c r="L13" s="245">
        <f>L12-'P&amp;L'!L13</f>
        <v>0</v>
      </c>
      <c r="M13" s="245">
        <f>M12-'P&amp;L'!M13</f>
        <v>0</v>
      </c>
      <c r="N13" s="245">
        <f>N12-'P&amp;L'!N13</f>
        <v>0</v>
      </c>
      <c r="O13" s="190">
        <f>'P&amp;L'!O13-O12</f>
        <v>0</v>
      </c>
      <c r="P13" s="190">
        <f>'P&amp;L'!P13-P12</f>
        <v>0</v>
      </c>
      <c r="Q13" s="190">
        <f>'P&amp;L'!Q13-Q12</f>
        <v>0</v>
      </c>
      <c r="R13" s="190">
        <f>'P&amp;L'!R13-R12</f>
        <v>0</v>
      </c>
    </row>
    <row r="14" spans="1:19">
      <c r="A14" s="187"/>
      <c r="B14" s="187"/>
      <c r="G14" s="188"/>
      <c r="H14" s="188"/>
      <c r="I14" s="188"/>
      <c r="J14" s="188"/>
      <c r="K14" s="188"/>
      <c r="P14" s="189"/>
      <c r="Q14" s="189"/>
    </row>
    <row r="15" spans="1:19">
      <c r="D15" s="91"/>
      <c r="E15" s="91"/>
      <c r="F15" s="91"/>
      <c r="G15" s="91"/>
      <c r="H15" s="91"/>
      <c r="I15" s="91"/>
      <c r="J15" s="91"/>
      <c r="K15" s="91"/>
    </row>
    <row r="16" spans="1:19">
      <c r="D16" s="91"/>
      <c r="E16" s="91"/>
      <c r="F16" s="91"/>
      <c r="G16" s="91"/>
      <c r="H16" s="91"/>
      <c r="I16" s="91"/>
      <c r="J16" s="91"/>
      <c r="K16" s="91"/>
    </row>
    <row r="17" spans="7:7">
      <c r="G17" s="276"/>
    </row>
    <row r="18" spans="7:7">
      <c r="G18" s="276"/>
    </row>
    <row r="19" spans="7:7">
      <c r="G19" s="276"/>
    </row>
    <row r="20" spans="7:7">
      <c r="G20" s="276"/>
    </row>
    <row r="21" spans="7:7">
      <c r="G21" s="276"/>
    </row>
    <row r="22" spans="7:7">
      <c r="G22" s="276"/>
    </row>
    <row r="23" spans="7:7">
      <c r="G23" s="276"/>
    </row>
    <row r="24" spans="7:7">
      <c r="G24" s="276"/>
    </row>
    <row r="25" spans="7:7">
      <c r="G25" s="276"/>
    </row>
    <row r="26" spans="7:7">
      <c r="G26" s="276"/>
    </row>
    <row r="27" spans="7:7">
      <c r="G27" s="276"/>
    </row>
    <row r="28" spans="7:7">
      <c r="G28" s="276"/>
    </row>
    <row r="29" spans="7:7">
      <c r="G29" s="276"/>
    </row>
    <row r="30" spans="7:7">
      <c r="G30" s="276"/>
    </row>
    <row r="31" spans="7:7">
      <c r="G31" s="276"/>
    </row>
    <row r="32" spans="7:7">
      <c r="G32" s="276"/>
    </row>
    <row r="33" spans="7:7">
      <c r="G33" s="276"/>
    </row>
    <row r="34" spans="7:7">
      <c r="G34" s="276"/>
    </row>
    <row r="35" spans="7:7">
      <c r="G35" s="276"/>
    </row>
    <row r="36" spans="7:7">
      <c r="G36" s="276"/>
    </row>
    <row r="37" spans="7:7">
      <c r="G37" s="276">
        <f>G22+H22+I22</f>
        <v>0</v>
      </c>
    </row>
    <row r="38" spans="7:7">
      <c r="G38" s="276">
        <f>G23+H23+I23</f>
        <v>0</v>
      </c>
    </row>
  </sheetData>
  <customSheetViews>
    <customSheetView guid="{9AF4A83C-CF57-4B40-8A74-6A0EA6C2FE5C}" hiddenColumns="1">
      <selection activeCell="Q21" sqref="Q21"/>
      <pageMargins left="0.7" right="0.7" top="0.75" bottom="0.75" header="0.3" footer="0.3"/>
    </customSheetView>
    <customSheetView guid="{25FAB884-5E17-4008-8139-33D910C7DEFE}">
      <selection activeCell="B1" sqref="B1:O1048576"/>
      <pageMargins left="0.7" right="0.7" top="0.75" bottom="0.75" header="0.3" footer="0.3"/>
      <pageSetup paperSize="9" orientation="portrait" horizontalDpi="1200" verticalDpi="1200" r:id="rId1"/>
    </customSheetView>
    <customSheetView guid="{57267270-6A97-4850-9DB6-FE6B399379AA}" topLeftCell="F1">
      <selection activeCell="P8" sqref="P8"/>
      <pageMargins left="0.7" right="0.7" top="0.75" bottom="0.75" header="0.3" footer="0.3"/>
    </customSheetView>
    <customSheetView guid="{899D69CD-4B7E-42BC-9944-5BD922EB798C}" topLeftCell="G1">
      <selection activeCell="R4" sqref="R4"/>
      <pageMargins left="0.7" right="0.7" top="0.75" bottom="0.75" header="0.3" footer="0.3"/>
    </customSheetView>
    <customSheetView guid="{687A4863-1825-4D63-B732-E76682E6DE4F}" scale="52">
      <selection activeCell="E20" sqref="E20"/>
      <pageMargins left="0.7" right="0.7" top="0.75" bottom="0.75" header="0.3" footer="0.3"/>
    </customSheetView>
    <customSheetView guid="{8DA78CF1-615A-4626-9893-6751995631A4}" scale="52">
      <selection activeCell="E20" sqref="E20"/>
      <pageMargins left="0.7" right="0.7" top="0.75" bottom="0.75" header="0.3" footer="0.3"/>
    </customSheetView>
    <customSheetView guid="{12F8D032-8143-430B-8DFF-852E8796C402}">
      <selection activeCell="A6" sqref="A6:XFD6"/>
      <pageMargins left="0.7" right="0.7" top="0.75" bottom="0.75" header="0.3" footer="0.3"/>
    </customSheetView>
    <customSheetView guid="{03E45F7C-841D-437F-8D80-EF29F00E2CA3}" scale="52">
      <selection activeCell="E20" sqref="E20"/>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23"/>
  <sheetViews>
    <sheetView showGridLines="0" topLeftCell="L1" workbookViewId="0">
      <selection activeCell="Q16" sqref="Q16"/>
    </sheetView>
  </sheetViews>
  <sheetFormatPr defaultColWidth="9.140625" defaultRowHeight="15"/>
  <cols>
    <col min="1" max="2" width="50.85546875" style="90" customWidth="1"/>
    <col min="3" max="10" width="13.42578125" style="90" customWidth="1"/>
    <col min="11" max="18" width="13.42578125" style="93" customWidth="1"/>
    <col min="19" max="16384" width="9.140625" style="90"/>
  </cols>
  <sheetData>
    <row r="2" spans="1:18" ht="15.75" thickBot="1">
      <c r="A2" s="44" t="s">
        <v>283</v>
      </c>
      <c r="B2" s="44" t="s">
        <v>19</v>
      </c>
      <c r="C2" s="52" t="s">
        <v>165</v>
      </c>
      <c r="D2" s="52" t="s">
        <v>166</v>
      </c>
      <c r="E2" s="52" t="s">
        <v>167</v>
      </c>
      <c r="F2" s="52" t="s">
        <v>168</v>
      </c>
      <c r="G2" s="52" t="s">
        <v>169</v>
      </c>
      <c r="H2" s="52" t="s">
        <v>170</v>
      </c>
      <c r="I2" s="52" t="s">
        <v>171</v>
      </c>
      <c r="J2" s="52" t="s">
        <v>172</v>
      </c>
      <c r="K2" s="205">
        <v>43555</v>
      </c>
      <c r="L2" s="205">
        <v>43646</v>
      </c>
      <c r="M2" s="205">
        <v>43738</v>
      </c>
      <c r="N2" s="205">
        <v>43830</v>
      </c>
      <c r="O2" s="205">
        <v>43921</v>
      </c>
      <c r="P2" s="205">
        <v>44012</v>
      </c>
      <c r="Q2" s="205">
        <v>44104</v>
      </c>
      <c r="R2" s="205">
        <v>44196</v>
      </c>
    </row>
    <row r="3" spans="1:18" ht="15" customHeight="1">
      <c r="A3" s="45" t="s">
        <v>245</v>
      </c>
      <c r="B3" s="45" t="s">
        <v>173</v>
      </c>
      <c r="C3" s="49">
        <v>46253167</v>
      </c>
      <c r="D3" s="49">
        <v>46284622</v>
      </c>
      <c r="E3" s="49">
        <v>46798848</v>
      </c>
      <c r="F3" s="49">
        <v>47776973</v>
      </c>
      <c r="G3" s="49">
        <v>47987290</v>
      </c>
      <c r="H3" s="49">
        <v>50695917</v>
      </c>
      <c r="I3" s="49">
        <v>51780791</v>
      </c>
      <c r="J3" s="49">
        <v>58602985</v>
      </c>
      <c r="K3" s="49">
        <v>58642114</v>
      </c>
      <c r="L3" s="49">
        <v>59160302</v>
      </c>
      <c r="M3" s="49">
        <v>59679510</v>
      </c>
      <c r="N3" s="49">
        <v>58142561</v>
      </c>
      <c r="O3" s="49">
        <v>61224040</v>
      </c>
      <c r="P3" s="49">
        <v>57379919</v>
      </c>
      <c r="Q3" s="49">
        <v>56436827</v>
      </c>
      <c r="R3" s="49">
        <v>56909607</v>
      </c>
    </row>
    <row r="4" spans="1:18" ht="15" customHeight="1">
      <c r="A4" s="45" t="s">
        <v>246</v>
      </c>
      <c r="B4" s="45" t="s">
        <v>175</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O4" s="49">
        <v>82109859</v>
      </c>
      <c r="P4" s="49">
        <v>81390329</v>
      </c>
      <c r="Q4" s="49">
        <v>81778792</v>
      </c>
      <c r="R4" s="49">
        <v>81387891</v>
      </c>
    </row>
    <row r="5" spans="1:18" ht="15" customHeight="1">
      <c r="A5" s="46" t="s">
        <v>284</v>
      </c>
      <c r="B5" s="324" t="s">
        <v>174</v>
      </c>
      <c r="C5" s="53">
        <v>36864612</v>
      </c>
      <c r="D5" s="53">
        <v>37213840</v>
      </c>
      <c r="E5" s="53">
        <v>37462870</v>
      </c>
      <c r="F5" s="53">
        <v>37293296</v>
      </c>
      <c r="G5" s="53">
        <v>37974294</v>
      </c>
      <c r="H5" s="53">
        <v>39336937</v>
      </c>
      <c r="I5" s="53">
        <v>40008162</v>
      </c>
      <c r="J5" s="53">
        <v>49210998</v>
      </c>
      <c r="K5" s="53">
        <v>49758145</v>
      </c>
      <c r="L5" s="53">
        <v>50193481</v>
      </c>
      <c r="M5" s="53">
        <v>51207400</v>
      </c>
      <c r="N5" s="53">
        <v>51209256</v>
      </c>
      <c r="O5" s="53">
        <v>52510564</v>
      </c>
      <c r="P5" s="53">
        <v>52340029</v>
      </c>
      <c r="Q5" s="53">
        <v>52518480</v>
      </c>
      <c r="R5" s="53">
        <v>52758103</v>
      </c>
    </row>
    <row r="6" spans="1:18" ht="15" customHeight="1">
      <c r="A6" s="45" t="s">
        <v>285</v>
      </c>
      <c r="B6" s="45" t="s">
        <v>176</v>
      </c>
      <c r="C6" s="49">
        <v>6171276</v>
      </c>
      <c r="D6" s="49">
        <v>6393325</v>
      </c>
      <c r="E6" s="49">
        <v>6626082</v>
      </c>
      <c r="F6" s="49">
        <v>6848960</v>
      </c>
      <c r="G6" s="49">
        <v>7086750</v>
      </c>
      <c r="H6" s="49">
        <v>7504805</v>
      </c>
      <c r="I6" s="49">
        <v>7680256</v>
      </c>
      <c r="J6" s="49">
        <v>8204296</v>
      </c>
      <c r="K6" s="49">
        <v>8437020</v>
      </c>
      <c r="L6" s="49">
        <v>8728789</v>
      </c>
      <c r="M6" s="49">
        <v>9083101</v>
      </c>
      <c r="N6" s="49">
        <v>9266969</v>
      </c>
      <c r="O6" s="49">
        <v>9497654</v>
      </c>
      <c r="P6" s="49">
        <v>9389591</v>
      </c>
      <c r="Q6" s="49">
        <v>9628749</v>
      </c>
      <c r="R6" s="49">
        <v>9783366</v>
      </c>
    </row>
    <row r="7" spans="1:18" ht="15" customHeight="1">
      <c r="A7" s="45" t="s">
        <v>286</v>
      </c>
      <c r="B7" s="45" t="s">
        <v>177</v>
      </c>
      <c r="C7" s="49">
        <v>197405</v>
      </c>
      <c r="D7" s="49">
        <v>147118</v>
      </c>
      <c r="E7" s="49">
        <v>169182</v>
      </c>
      <c r="F7" s="49">
        <v>228201</v>
      </c>
      <c r="G7" s="49">
        <v>228162</v>
      </c>
      <c r="H7" s="49">
        <v>297466</v>
      </c>
      <c r="I7" s="49">
        <v>256741</v>
      </c>
      <c r="J7" s="49">
        <v>325773</v>
      </c>
      <c r="K7" s="49">
        <v>321342</v>
      </c>
      <c r="L7" s="49">
        <v>256772</v>
      </c>
      <c r="M7" s="49">
        <v>313027</v>
      </c>
      <c r="N7" s="49">
        <v>312469</v>
      </c>
      <c r="O7" s="49">
        <v>367532</v>
      </c>
      <c r="P7" s="49">
        <v>319908</v>
      </c>
      <c r="Q7" s="49">
        <v>300439</v>
      </c>
      <c r="R7" s="49">
        <v>211489</v>
      </c>
    </row>
    <row r="8" spans="1:18" ht="18" customHeight="1">
      <c r="A8" s="45" t="s">
        <v>313</v>
      </c>
      <c r="B8" s="45" t="s">
        <v>312</v>
      </c>
      <c r="C8" s="49">
        <v>0</v>
      </c>
      <c r="D8" s="49">
        <v>0</v>
      </c>
      <c r="E8" s="49">
        <v>0</v>
      </c>
      <c r="F8" s="49">
        <v>0</v>
      </c>
      <c r="G8" s="49">
        <v>0</v>
      </c>
      <c r="H8" s="49">
        <v>0</v>
      </c>
      <c r="I8" s="49">
        <v>0</v>
      </c>
      <c r="J8" s="49">
        <v>0</v>
      </c>
      <c r="K8" s="49">
        <v>0</v>
      </c>
      <c r="L8" s="49">
        <v>0</v>
      </c>
      <c r="M8" s="49">
        <v>0</v>
      </c>
      <c r="N8" s="49">
        <v>0</v>
      </c>
      <c r="O8" s="49">
        <v>0</v>
      </c>
      <c r="P8" s="49">
        <v>0</v>
      </c>
      <c r="Q8" s="49">
        <v>0</v>
      </c>
      <c r="R8" s="49">
        <v>0</v>
      </c>
    </row>
    <row r="9" spans="1:18" ht="15" customHeight="1">
      <c r="A9" s="45" t="s">
        <v>287</v>
      </c>
      <c r="B9" s="45" t="s">
        <v>45</v>
      </c>
      <c r="C9" s="49">
        <v>215358</v>
      </c>
      <c r="D9" s="49">
        <v>202110</v>
      </c>
      <c r="E9" s="49">
        <v>265450</v>
      </c>
      <c r="F9" s="49">
        <v>9479</v>
      </c>
      <c r="G9" s="49">
        <v>9741</v>
      </c>
      <c r="H9" s="49">
        <v>13422</v>
      </c>
      <c r="I9" s="49">
        <v>13266</v>
      </c>
      <c r="J9" s="49">
        <v>15229</v>
      </c>
      <c r="K9" s="49">
        <v>22846</v>
      </c>
      <c r="L9" s="49">
        <v>25408</v>
      </c>
      <c r="M9" s="49">
        <v>19157</v>
      </c>
      <c r="N9" s="49">
        <v>29409</v>
      </c>
      <c r="O9" s="49">
        <v>37383</v>
      </c>
      <c r="P9" s="49">
        <v>36407</v>
      </c>
      <c r="Q9" s="49">
        <v>38788</v>
      </c>
      <c r="R9" s="49">
        <v>33691</v>
      </c>
    </row>
    <row r="10" spans="1:18" ht="15" customHeight="1">
      <c r="A10" s="47" t="s">
        <v>288</v>
      </c>
      <c r="B10" s="47" t="s">
        <v>178</v>
      </c>
      <c r="C10" s="50">
        <v>108833839</v>
      </c>
      <c r="D10" s="50">
        <v>109809244</v>
      </c>
      <c r="E10" s="50">
        <v>111376495</v>
      </c>
      <c r="F10" s="50">
        <v>112686027</v>
      </c>
      <c r="G10" s="50">
        <v>114405959</v>
      </c>
      <c r="H10" s="50">
        <v>119749622</v>
      </c>
      <c r="I10" s="50">
        <v>121785346</v>
      </c>
      <c r="J10" s="50">
        <v>141844700</v>
      </c>
      <c r="K10" s="50">
        <v>143331653</v>
      </c>
      <c r="L10" s="50">
        <v>145545775</v>
      </c>
      <c r="M10" s="50">
        <v>148942734</v>
      </c>
      <c r="N10" s="50">
        <v>148646993</v>
      </c>
      <c r="O10" s="50">
        <v>153236468</v>
      </c>
      <c r="P10" s="50">
        <v>148516154</v>
      </c>
      <c r="Q10" s="50">
        <v>148183595</v>
      </c>
      <c r="R10" s="50">
        <v>148326044</v>
      </c>
    </row>
    <row r="11" spans="1:18" ht="15" customHeight="1">
      <c r="A11" s="45" t="s">
        <v>289</v>
      </c>
      <c r="B11" s="45" t="s">
        <v>179</v>
      </c>
      <c r="C11" s="49">
        <v>-4815661</v>
      </c>
      <c r="D11" s="49">
        <v>-4755517</v>
      </c>
      <c r="E11" s="49">
        <v>-4901066</v>
      </c>
      <c r="F11" s="49">
        <v>-4846130</v>
      </c>
      <c r="G11" s="49">
        <v>-5328169</v>
      </c>
      <c r="H11" s="49">
        <v>-5572650</v>
      </c>
      <c r="I11" s="49">
        <v>-5195339</v>
      </c>
      <c r="J11" s="49">
        <v>-4384322</v>
      </c>
      <c r="K11" s="49">
        <v>-4664510</v>
      </c>
      <c r="L11" s="49">
        <v>-4820072</v>
      </c>
      <c r="M11" s="49">
        <v>-5117348</v>
      </c>
      <c r="N11" s="49">
        <v>-5244364</v>
      </c>
      <c r="O11" s="49">
        <v>-5563558</v>
      </c>
      <c r="P11" s="49">
        <v>-5894019</v>
      </c>
      <c r="Q11" s="49">
        <v>-6132157</v>
      </c>
      <c r="R11" s="49">
        <v>-6327299</v>
      </c>
    </row>
    <row r="12" spans="1:18">
      <c r="A12" s="48" t="s">
        <v>58</v>
      </c>
      <c r="B12" s="48" t="s">
        <v>43</v>
      </c>
      <c r="C12" s="51">
        <v>104018178</v>
      </c>
      <c r="D12" s="51">
        <v>105053727</v>
      </c>
      <c r="E12" s="51">
        <v>106475429</v>
      </c>
      <c r="F12" s="51">
        <v>107839897</v>
      </c>
      <c r="G12" s="51">
        <v>109077790</v>
      </c>
      <c r="H12" s="51">
        <v>114176972</v>
      </c>
      <c r="I12" s="51">
        <v>116590007</v>
      </c>
      <c r="J12" s="51">
        <v>137460378</v>
      </c>
      <c r="K12" s="51">
        <v>138667143</v>
      </c>
      <c r="L12" s="51">
        <v>140725703</v>
      </c>
      <c r="M12" s="51">
        <v>143825386</v>
      </c>
      <c r="N12" s="51">
        <v>143402629</v>
      </c>
      <c r="O12" s="51">
        <v>147672910</v>
      </c>
      <c r="P12" s="51">
        <v>142622135</v>
      </c>
      <c r="Q12" s="51">
        <v>142051438</v>
      </c>
      <c r="R12" s="51">
        <v>141998745</v>
      </c>
    </row>
    <row r="14" spans="1:18" ht="10.5" customHeight="1"/>
    <row r="15" spans="1:18" ht="11.1" customHeight="1"/>
    <row r="19" spans="11:18" s="284" customFormat="1">
      <c r="K19" s="283"/>
      <c r="L19" s="283"/>
      <c r="M19" s="283"/>
      <c r="N19" s="283"/>
      <c r="O19" s="283"/>
      <c r="P19" s="283"/>
      <c r="Q19" s="283"/>
      <c r="R19" s="283"/>
    </row>
    <row r="23" spans="11:18" ht="10.5" customHeight="1"/>
  </sheetData>
  <customSheetViews>
    <customSheetView guid="{9AF4A83C-CF57-4B40-8A74-6A0EA6C2FE5C}" topLeftCell="C1">
      <selection activeCell="R17" sqref="R17"/>
      <pageMargins left="0.7" right="0.7" top="0.75" bottom="0.75" header="0.3" footer="0.3"/>
    </customSheetView>
    <customSheetView guid="{25FAB884-5E17-4008-8139-33D910C7DEFE}">
      <selection activeCell="G13" sqref="G13"/>
      <pageMargins left="0.7" right="0.7" top="0.75" bottom="0.75" header="0.3" footer="0.3"/>
    </customSheetView>
    <customSheetView guid="{57267270-6A97-4850-9DB6-FE6B399379AA}">
      <selection activeCell="A15" sqref="A15"/>
      <pageMargins left="0.7" right="0.7" top="0.75" bottom="0.75" header="0.3" footer="0.3"/>
    </customSheetView>
    <customSheetView guid="{899D69CD-4B7E-42BC-9944-5BD922EB798C}" hiddenRows="1">
      <pane xSplit="2" ySplit="2" topLeftCell="P3" activePane="bottomRight" state="frozen"/>
      <selection pane="bottomRight" activeCell="P26" sqref="P26"/>
      <pageMargins left="0.7" right="0.7" top="0.75" bottom="0.75" header="0.3" footer="0.3"/>
    </customSheetView>
    <customSheetView guid="{687A4863-1825-4D63-B732-E76682E6DE4F}" showGridLines="0" topLeftCell="B1">
      <selection activeCell="B37" sqref="B37"/>
      <pageMargins left="0.7" right="0.7" top="0.75" bottom="0.75" header="0.3" footer="0.3"/>
    </customSheetView>
    <customSheetView guid="{8DA78CF1-615A-4626-9893-6751995631A4}" showGridLines="0" topLeftCell="G1">
      <selection activeCell="O17" sqref="O17"/>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 guid="{03E45F7C-841D-437F-8D80-EF29F00E2CA3}" showGridLines="0" topLeftCell="G1">
      <selection activeCell="O17" sqref="O17"/>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3"/>
  <sheetViews>
    <sheetView zoomScale="42" workbookViewId="0">
      <selection activeCell="B3" sqref="B3"/>
    </sheetView>
  </sheetViews>
  <sheetFormatPr defaultRowHeight="15"/>
  <cols>
    <col min="1" max="1" width="68.85546875" customWidth="1"/>
    <col min="2" max="2" width="61.85546875" customWidth="1"/>
    <col min="3" max="5" width="13.42578125" customWidth="1"/>
    <col min="6" max="7" width="13.42578125" style="3" customWidth="1"/>
    <col min="8" max="19" width="13.42578125" customWidth="1"/>
  </cols>
  <sheetData>
    <row r="2" spans="1:19" ht="15.75" thickBot="1">
      <c r="A2" s="55" t="s">
        <v>338</v>
      </c>
      <c r="B2" s="55" t="s">
        <v>260</v>
      </c>
      <c r="C2" s="78">
        <v>42825</v>
      </c>
      <c r="D2" s="78">
        <v>42916</v>
      </c>
      <c r="E2" s="78">
        <v>43008</v>
      </c>
      <c r="F2" s="61">
        <v>43100</v>
      </c>
      <c r="G2" s="61">
        <v>43101</v>
      </c>
      <c r="H2" s="78">
        <v>43190</v>
      </c>
      <c r="I2" s="78">
        <v>43281</v>
      </c>
      <c r="J2" s="78">
        <v>43373</v>
      </c>
      <c r="K2" s="61">
        <v>43465</v>
      </c>
      <c r="L2" s="61">
        <v>43555</v>
      </c>
      <c r="M2" s="252">
        <v>43646</v>
      </c>
      <c r="N2" s="252">
        <v>43738</v>
      </c>
      <c r="O2" s="297">
        <v>43830</v>
      </c>
      <c r="P2" s="297">
        <v>43921</v>
      </c>
      <c r="Q2" s="297">
        <v>44012</v>
      </c>
      <c r="R2" s="297">
        <v>44104</v>
      </c>
      <c r="S2" s="297">
        <v>44196</v>
      </c>
    </row>
    <row r="3" spans="1:19" ht="25.5">
      <c r="A3" s="56" t="s">
        <v>339</v>
      </c>
      <c r="B3" s="60" t="s">
        <v>349</v>
      </c>
      <c r="C3" s="83"/>
      <c r="D3" s="83"/>
      <c r="E3" s="83"/>
      <c r="F3" s="62"/>
      <c r="G3" s="62">
        <f>G5+G8+G10</f>
        <v>25984209</v>
      </c>
      <c r="H3" s="62">
        <f t="shared" ref="H3:M3" si="0">H5+H8+H10</f>
        <v>26750860</v>
      </c>
      <c r="I3" s="62">
        <f t="shared" si="0"/>
        <v>32565132</v>
      </c>
      <c r="J3" s="62">
        <f t="shared" si="0"/>
        <v>33013402</v>
      </c>
      <c r="K3" s="62">
        <f t="shared" si="0"/>
        <v>36886457</v>
      </c>
      <c r="L3" s="62">
        <f t="shared" si="0"/>
        <v>36994963</v>
      </c>
      <c r="M3" s="253">
        <f t="shared" si="0"/>
        <v>37097116</v>
      </c>
      <c r="N3" s="253">
        <f t="shared" ref="N3:S3" si="1">N5+N8+N10</f>
        <v>36585574</v>
      </c>
      <c r="O3" s="298">
        <f t="shared" si="1"/>
        <v>40248937</v>
      </c>
      <c r="P3" s="298">
        <f t="shared" si="1"/>
        <v>40130536</v>
      </c>
      <c r="Q3" s="298">
        <f t="shared" si="1"/>
        <v>55799648</v>
      </c>
      <c r="R3" s="298">
        <f t="shared" si="1"/>
        <v>60192017</v>
      </c>
      <c r="S3" s="298">
        <f t="shared" si="1"/>
        <v>65700052</v>
      </c>
    </row>
    <row r="4" spans="1:19" s="3" customFormat="1" ht="15" customHeight="1">
      <c r="A4" s="56" t="s">
        <v>391</v>
      </c>
      <c r="B4" s="56" t="s">
        <v>392</v>
      </c>
      <c r="C4" s="63">
        <f>C5+C10</f>
        <v>24212430</v>
      </c>
      <c r="D4" s="63">
        <f>D5+D10</f>
        <v>24184070</v>
      </c>
      <c r="E4" s="63">
        <f>E7+E9+E11</f>
        <v>25011794</v>
      </c>
      <c r="F4" s="86">
        <f>F7+F9+F11</f>
        <v>25984209</v>
      </c>
      <c r="G4" s="56"/>
      <c r="H4" s="56"/>
      <c r="I4" s="56"/>
      <c r="J4" s="56"/>
      <c r="K4" s="56"/>
      <c r="L4" s="56"/>
      <c r="M4" s="254"/>
      <c r="N4" s="254"/>
      <c r="O4" s="299"/>
      <c r="P4" s="299"/>
      <c r="Q4" s="299"/>
      <c r="R4" s="299"/>
      <c r="S4" s="299"/>
    </row>
    <row r="5" spans="1:19" ht="15" customHeight="1">
      <c r="A5" s="57" t="s">
        <v>340</v>
      </c>
      <c r="B5" s="57" t="s">
        <v>350</v>
      </c>
      <c r="C5" s="38">
        <f t="shared" ref="C5:M5" si="2">C7+C6</f>
        <v>22182310</v>
      </c>
      <c r="D5" s="38">
        <f t="shared" si="2"/>
        <v>22034197</v>
      </c>
      <c r="E5" s="38">
        <f t="shared" si="2"/>
        <v>21610256</v>
      </c>
      <c r="F5" s="38">
        <f t="shared" si="2"/>
        <v>22514629</v>
      </c>
      <c r="G5" s="38">
        <f t="shared" si="2"/>
        <v>22514629</v>
      </c>
      <c r="H5" s="38">
        <f t="shared" si="2"/>
        <v>24538574</v>
      </c>
      <c r="I5" s="38">
        <f t="shared" si="2"/>
        <v>27154076</v>
      </c>
      <c r="J5" s="38">
        <f t="shared" si="2"/>
        <v>28624667</v>
      </c>
      <c r="K5" s="38">
        <f t="shared" si="2"/>
        <v>29068536</v>
      </c>
      <c r="L5" s="38">
        <f t="shared" si="2"/>
        <v>31777287</v>
      </c>
      <c r="M5" s="249">
        <f t="shared" si="2"/>
        <v>33136741</v>
      </c>
      <c r="N5" s="249">
        <f t="shared" ref="N5:S5" si="3">N7+N6</f>
        <v>34540831</v>
      </c>
      <c r="O5" s="300">
        <f t="shared" si="3"/>
        <v>34332625</v>
      </c>
      <c r="P5" s="300">
        <f t="shared" si="3"/>
        <v>36500147</v>
      </c>
      <c r="Q5" s="300">
        <f t="shared" si="3"/>
        <v>45429189</v>
      </c>
      <c r="R5" s="300">
        <f t="shared" si="3"/>
        <v>45938077</v>
      </c>
      <c r="S5" s="300">
        <f t="shared" si="3"/>
        <v>46149191</v>
      </c>
    </row>
    <row r="6" spans="1:19" s="3" customFormat="1" ht="15" customHeight="1">
      <c r="A6" s="85" t="s">
        <v>343</v>
      </c>
      <c r="B6" s="85" t="s">
        <v>353</v>
      </c>
      <c r="C6" s="38">
        <v>292894</v>
      </c>
      <c r="D6" s="38">
        <v>293619</v>
      </c>
      <c r="E6" s="38">
        <v>0</v>
      </c>
      <c r="F6" s="38">
        <v>0</v>
      </c>
      <c r="G6" s="38">
        <v>0</v>
      </c>
      <c r="H6" s="38">
        <v>0</v>
      </c>
      <c r="I6" s="38">
        <v>0</v>
      </c>
      <c r="J6" s="38">
        <v>0</v>
      </c>
      <c r="K6" s="38">
        <v>0</v>
      </c>
      <c r="L6" s="38">
        <v>0</v>
      </c>
      <c r="M6" s="249">
        <v>0</v>
      </c>
      <c r="N6" s="249">
        <v>0</v>
      </c>
      <c r="O6" s="300">
        <v>0</v>
      </c>
      <c r="P6" s="300">
        <v>0</v>
      </c>
      <c r="Q6" s="300">
        <v>2040169</v>
      </c>
      <c r="R6" s="300">
        <v>1415156</v>
      </c>
      <c r="S6" s="300">
        <v>1415983</v>
      </c>
    </row>
    <row r="7" spans="1:19" ht="15" customHeight="1">
      <c r="A7" s="33" t="s">
        <v>341</v>
      </c>
      <c r="B7" s="33" t="s">
        <v>351</v>
      </c>
      <c r="C7" s="38">
        <v>21889416</v>
      </c>
      <c r="D7" s="38">
        <v>21740578</v>
      </c>
      <c r="E7" s="38">
        <v>21610256</v>
      </c>
      <c r="F7" s="42">
        <v>22514629</v>
      </c>
      <c r="G7" s="42">
        <v>22514629</v>
      </c>
      <c r="H7" s="38">
        <v>24538574</v>
      </c>
      <c r="I7" s="38">
        <v>27154076</v>
      </c>
      <c r="J7" s="38">
        <v>28624667</v>
      </c>
      <c r="K7" s="38">
        <v>29068536</v>
      </c>
      <c r="L7" s="38">
        <v>31777287</v>
      </c>
      <c r="M7" s="249">
        <v>33136741</v>
      </c>
      <c r="N7" s="249">
        <v>34540831</v>
      </c>
      <c r="O7" s="300">
        <v>34332625</v>
      </c>
      <c r="P7" s="300">
        <v>36500147</v>
      </c>
      <c r="Q7" s="300">
        <v>43389020</v>
      </c>
      <c r="R7" s="300">
        <v>44522921</v>
      </c>
      <c r="S7" s="300">
        <v>44733208</v>
      </c>
    </row>
    <row r="8" spans="1:19" ht="15" customHeight="1">
      <c r="A8" s="58" t="s">
        <v>342</v>
      </c>
      <c r="B8" s="58" t="s">
        <v>352</v>
      </c>
      <c r="C8" s="38">
        <v>0</v>
      </c>
      <c r="D8" s="38">
        <v>0</v>
      </c>
      <c r="E8" s="38">
        <f t="shared" ref="E8:L8" si="4">E9</f>
        <v>1239118</v>
      </c>
      <c r="F8" s="38">
        <f t="shared" si="4"/>
        <v>1379839</v>
      </c>
      <c r="G8" s="38">
        <f t="shared" si="4"/>
        <v>1379839</v>
      </c>
      <c r="H8" s="38">
        <f t="shared" si="4"/>
        <v>82023</v>
      </c>
      <c r="I8" s="38">
        <f t="shared" si="4"/>
        <v>3279363</v>
      </c>
      <c r="J8" s="38">
        <f t="shared" si="4"/>
        <v>2299616</v>
      </c>
      <c r="K8" s="38">
        <f t="shared" si="4"/>
        <v>5999249</v>
      </c>
      <c r="L8" s="38">
        <f t="shared" si="4"/>
        <v>3214666</v>
      </c>
      <c r="M8" s="249">
        <f t="shared" ref="M8:S8" si="5">M9</f>
        <v>1939700</v>
      </c>
      <c r="N8" s="249">
        <f t="shared" si="5"/>
        <v>0</v>
      </c>
      <c r="O8" s="300">
        <f t="shared" si="5"/>
        <v>3849679</v>
      </c>
      <c r="P8" s="300">
        <f t="shared" si="5"/>
        <v>1499917</v>
      </c>
      <c r="Q8" s="300">
        <f t="shared" si="5"/>
        <v>599997</v>
      </c>
      <c r="R8" s="300">
        <f t="shared" si="5"/>
        <v>0</v>
      </c>
      <c r="S8" s="300">
        <f t="shared" si="5"/>
        <v>4999904</v>
      </c>
    </row>
    <row r="9" spans="1:19" ht="15" customHeight="1">
      <c r="A9" s="33" t="s">
        <v>343</v>
      </c>
      <c r="B9" s="33" t="s">
        <v>353</v>
      </c>
      <c r="C9" s="38">
        <v>0</v>
      </c>
      <c r="D9" s="38">
        <v>0</v>
      </c>
      <c r="E9" s="38">
        <v>1239118</v>
      </c>
      <c r="F9" s="42">
        <v>1379839</v>
      </c>
      <c r="G9" s="42">
        <v>1379839</v>
      </c>
      <c r="H9" s="38">
        <v>82023</v>
      </c>
      <c r="I9" s="38">
        <v>3279363</v>
      </c>
      <c r="J9" s="38">
        <v>2299616</v>
      </c>
      <c r="K9" s="38">
        <v>5999249</v>
      </c>
      <c r="L9" s="38">
        <v>3214666</v>
      </c>
      <c r="M9" s="249">
        <v>1939700</v>
      </c>
      <c r="N9" s="249">
        <v>0</v>
      </c>
      <c r="O9" s="300">
        <v>3849679</v>
      </c>
      <c r="P9" s="300">
        <v>1499917</v>
      </c>
      <c r="Q9" s="300">
        <v>599997</v>
      </c>
      <c r="R9" s="300">
        <v>0</v>
      </c>
      <c r="S9" s="300">
        <v>4999904</v>
      </c>
    </row>
    <row r="10" spans="1:19" ht="15" customHeight="1">
      <c r="A10" s="57" t="s">
        <v>344</v>
      </c>
      <c r="B10" s="57" t="s">
        <v>354</v>
      </c>
      <c r="C10" s="38">
        <f>C11</f>
        <v>2030120</v>
      </c>
      <c r="D10" s="38">
        <f>D11</f>
        <v>2149873</v>
      </c>
      <c r="E10" s="38">
        <f>E11</f>
        <v>2162420</v>
      </c>
      <c r="F10" s="38">
        <f>F11</f>
        <v>2089741</v>
      </c>
      <c r="G10" s="38">
        <f t="shared" ref="G10:N10" si="6">G11</f>
        <v>2089741</v>
      </c>
      <c r="H10" s="38">
        <f t="shared" si="6"/>
        <v>2130263</v>
      </c>
      <c r="I10" s="38">
        <f t="shared" si="6"/>
        <v>2131693</v>
      </c>
      <c r="J10" s="38">
        <f t="shared" si="6"/>
        <v>2089119</v>
      </c>
      <c r="K10" s="38">
        <f t="shared" si="6"/>
        <v>1818672</v>
      </c>
      <c r="L10" s="38">
        <f t="shared" si="6"/>
        <v>2003010</v>
      </c>
      <c r="M10" s="249">
        <f t="shared" si="6"/>
        <v>2020675</v>
      </c>
      <c r="N10" s="249">
        <f t="shared" si="6"/>
        <v>2044743</v>
      </c>
      <c r="O10" s="300">
        <f>O11</f>
        <v>2066633</v>
      </c>
      <c r="P10" s="300">
        <f>P11</f>
        <v>2130472</v>
      </c>
      <c r="Q10" s="300">
        <f>Q11</f>
        <v>9770462</v>
      </c>
      <c r="R10" s="300">
        <f>R11</f>
        <v>14253940</v>
      </c>
      <c r="S10" s="300">
        <f>S11</f>
        <v>14550957</v>
      </c>
    </row>
    <row r="11" spans="1:19" ht="15" customHeight="1">
      <c r="A11" s="57" t="s">
        <v>341</v>
      </c>
      <c r="B11" s="57" t="s">
        <v>355</v>
      </c>
      <c r="C11" s="38">
        <v>2030120</v>
      </c>
      <c r="D11" s="38">
        <v>2149873</v>
      </c>
      <c r="E11" s="38">
        <v>2162420</v>
      </c>
      <c r="F11" s="38">
        <v>2089741</v>
      </c>
      <c r="G11" s="38">
        <v>2089741</v>
      </c>
      <c r="H11" s="38">
        <v>2130263</v>
      </c>
      <c r="I11" s="38">
        <v>2131693</v>
      </c>
      <c r="J11" s="38">
        <v>2089119</v>
      </c>
      <c r="K11" s="38">
        <v>1818672</v>
      </c>
      <c r="L11" s="38">
        <v>2003010</v>
      </c>
      <c r="M11" s="249">
        <v>2020675</v>
      </c>
      <c r="N11" s="249">
        <v>2044743</v>
      </c>
      <c r="O11" s="300">
        <v>2066633</v>
      </c>
      <c r="P11" s="300">
        <v>2130472</v>
      </c>
      <c r="Q11" s="300">
        <v>9770462</v>
      </c>
      <c r="R11" s="300">
        <v>14253940</v>
      </c>
      <c r="S11" s="300">
        <v>14550957</v>
      </c>
    </row>
    <row r="12" spans="1:19" ht="30" customHeight="1">
      <c r="A12" s="56" t="s">
        <v>345</v>
      </c>
      <c r="B12" s="59" t="s">
        <v>356</v>
      </c>
      <c r="C12" s="84"/>
      <c r="D12" s="84"/>
      <c r="E12" s="84"/>
      <c r="F12" s="63"/>
      <c r="G12" s="63">
        <v>93165</v>
      </c>
      <c r="H12" s="63">
        <f>3390+95848</f>
        <v>99238</v>
      </c>
      <c r="I12" s="63">
        <f>2356+116390</f>
        <v>118746</v>
      </c>
      <c r="J12" s="63">
        <f>1855+129475</f>
        <v>131330</v>
      </c>
      <c r="K12" s="63">
        <f>134741+1770</f>
        <v>136511</v>
      </c>
      <c r="L12" s="63">
        <f>162016+1862</f>
        <v>163878</v>
      </c>
      <c r="M12" s="250">
        <v>177035</v>
      </c>
      <c r="N12" s="250">
        <v>187335</v>
      </c>
      <c r="O12" s="301">
        <v>194285</v>
      </c>
      <c r="P12" s="301">
        <v>181321</v>
      </c>
      <c r="Q12" s="301">
        <v>205854</v>
      </c>
      <c r="R12" s="301">
        <f>103259+436</f>
        <v>103695</v>
      </c>
      <c r="S12" s="301">
        <v>110155</v>
      </c>
    </row>
    <row r="13" spans="1:19" s="3" customFormat="1" ht="30" customHeight="1">
      <c r="A13" s="56" t="s">
        <v>685</v>
      </c>
      <c r="B13" s="59" t="s">
        <v>686</v>
      </c>
      <c r="C13" s="84"/>
      <c r="D13" s="84"/>
      <c r="E13" s="84"/>
      <c r="F13" s="63"/>
      <c r="G13" s="63"/>
      <c r="H13" s="63"/>
      <c r="I13" s="63"/>
      <c r="J13" s="63"/>
      <c r="K13" s="63"/>
      <c r="L13" s="63"/>
      <c r="M13" s="63"/>
      <c r="N13" s="63"/>
      <c r="O13" s="63"/>
      <c r="P13" s="63"/>
      <c r="Q13" s="63"/>
      <c r="R13" s="63">
        <f>R14</f>
        <v>105973</v>
      </c>
      <c r="S13" s="63">
        <f>S14</f>
        <v>115896</v>
      </c>
    </row>
    <row r="14" spans="1:19" s="446" customFormat="1" ht="15" customHeight="1">
      <c r="A14" s="183" t="s">
        <v>348</v>
      </c>
      <c r="B14" s="33" t="s">
        <v>359</v>
      </c>
      <c r="C14" s="447"/>
      <c r="D14" s="447"/>
      <c r="E14" s="447"/>
      <c r="F14" s="38"/>
      <c r="G14" s="38"/>
      <c r="H14" s="38"/>
      <c r="I14" s="38"/>
      <c r="J14" s="38"/>
      <c r="K14" s="38"/>
      <c r="L14" s="38"/>
      <c r="M14" s="38"/>
      <c r="N14" s="38"/>
      <c r="O14" s="38"/>
      <c r="P14" s="38"/>
      <c r="Q14" s="38"/>
      <c r="R14" s="38">
        <v>105973</v>
      </c>
      <c r="S14" s="38">
        <v>115896</v>
      </c>
    </row>
    <row r="15" spans="1:19" ht="30" customHeight="1">
      <c r="A15" s="59" t="s">
        <v>346</v>
      </c>
      <c r="B15" s="59" t="s">
        <v>357</v>
      </c>
      <c r="C15" s="84"/>
      <c r="D15" s="84"/>
      <c r="E15" s="84"/>
      <c r="F15" s="63"/>
      <c r="G15" s="63">
        <f>G17+G18</f>
        <v>812620</v>
      </c>
      <c r="H15" s="63">
        <f t="shared" ref="H15:M15" si="7">H17+H18</f>
        <v>811584</v>
      </c>
      <c r="I15" s="63">
        <f t="shared" si="7"/>
        <v>843573</v>
      </c>
      <c r="J15" s="63">
        <f t="shared" si="7"/>
        <v>841340</v>
      </c>
      <c r="K15" s="63">
        <f t="shared" si="7"/>
        <v>821538</v>
      </c>
      <c r="L15" s="63">
        <f t="shared" si="7"/>
        <v>817717</v>
      </c>
      <c r="M15" s="334">
        <f t="shared" si="7"/>
        <v>807301</v>
      </c>
      <c r="N15" s="334">
        <f t="shared" ref="N15:S15" si="8">N17+N18</f>
        <v>808758</v>
      </c>
      <c r="O15" s="333">
        <f t="shared" si="8"/>
        <v>884912</v>
      </c>
      <c r="P15" s="333">
        <f t="shared" si="8"/>
        <v>881236</v>
      </c>
      <c r="Q15" s="333">
        <f t="shared" si="8"/>
        <v>801440</v>
      </c>
      <c r="R15" s="333">
        <f t="shared" si="8"/>
        <v>808264</v>
      </c>
      <c r="S15" s="333">
        <f t="shared" si="8"/>
        <v>857331</v>
      </c>
    </row>
    <row r="16" spans="1:19" s="3" customFormat="1">
      <c r="A16" s="59" t="s">
        <v>393</v>
      </c>
      <c r="B16" s="59" t="s">
        <v>620</v>
      </c>
      <c r="C16" s="63">
        <f>C17+C18</f>
        <v>878321</v>
      </c>
      <c r="D16" s="63">
        <f>D17+D18</f>
        <v>888437</v>
      </c>
      <c r="E16" s="63">
        <f>E17+E18</f>
        <v>914701</v>
      </c>
      <c r="F16" s="63">
        <f>F17+F18</f>
        <v>920879</v>
      </c>
      <c r="G16" s="63"/>
      <c r="H16" s="63"/>
      <c r="I16" s="63"/>
      <c r="J16" s="63"/>
      <c r="K16" s="63"/>
      <c r="L16" s="63"/>
      <c r="M16" s="250"/>
      <c r="N16" s="250"/>
      <c r="O16" s="301"/>
      <c r="P16" s="301"/>
      <c r="Q16" s="301"/>
      <c r="R16" s="301"/>
      <c r="S16" s="301"/>
    </row>
    <row r="17" spans="1:21" ht="15" customHeight="1">
      <c r="A17" s="33" t="s">
        <v>347</v>
      </c>
      <c r="B17" s="33" t="s">
        <v>358</v>
      </c>
      <c r="C17" s="38">
        <v>22970</v>
      </c>
      <c r="D17" s="38">
        <v>22405</v>
      </c>
      <c r="E17" s="38">
        <v>22093</v>
      </c>
      <c r="F17" s="38">
        <v>19329</v>
      </c>
      <c r="G17" s="38">
        <v>19329</v>
      </c>
      <c r="H17" s="38">
        <v>19663</v>
      </c>
      <c r="I17" s="38">
        <v>18663</v>
      </c>
      <c r="J17" s="38">
        <v>16297</v>
      </c>
      <c r="K17" s="38">
        <v>16720</v>
      </c>
      <c r="L17" s="38">
        <v>12897</v>
      </c>
      <c r="M17" s="249">
        <v>13997</v>
      </c>
      <c r="N17" s="249">
        <v>15164</v>
      </c>
      <c r="O17" s="300">
        <v>19996</v>
      </c>
      <c r="P17" s="300">
        <v>16280</v>
      </c>
      <c r="Q17" s="300">
        <v>19996</v>
      </c>
      <c r="R17" s="300">
        <v>24328</v>
      </c>
      <c r="S17" s="300">
        <v>30594</v>
      </c>
    </row>
    <row r="18" spans="1:21" ht="15" customHeight="1">
      <c r="A18" s="57" t="s">
        <v>348</v>
      </c>
      <c r="B18" s="57" t="s">
        <v>359</v>
      </c>
      <c r="C18" s="38">
        <v>855351</v>
      </c>
      <c r="D18" s="38">
        <v>866032</v>
      </c>
      <c r="E18" s="38">
        <v>892608</v>
      </c>
      <c r="F18" s="38">
        <v>901550</v>
      </c>
      <c r="G18" s="38">
        <v>793291</v>
      </c>
      <c r="H18" s="38">
        <v>791921</v>
      </c>
      <c r="I18" s="38">
        <v>824910</v>
      </c>
      <c r="J18" s="38">
        <v>825043</v>
      </c>
      <c r="K18" s="38">
        <v>804818</v>
      </c>
      <c r="L18" s="38">
        <v>804820</v>
      </c>
      <c r="M18" s="249">
        <v>793304</v>
      </c>
      <c r="N18" s="249">
        <v>793594</v>
      </c>
      <c r="O18" s="300">
        <v>864916</v>
      </c>
      <c r="P18" s="300">
        <v>864956</v>
      </c>
      <c r="Q18" s="300">
        <v>781444</v>
      </c>
      <c r="R18" s="300">
        <v>783936</v>
      </c>
      <c r="S18" s="300">
        <v>826737</v>
      </c>
    </row>
    <row r="19" spans="1:21" ht="15" customHeight="1">
      <c r="A19" s="35" t="s">
        <v>58</v>
      </c>
      <c r="B19" s="35" t="s">
        <v>43</v>
      </c>
      <c r="C19" s="191">
        <f>C4+C16</f>
        <v>25090751</v>
      </c>
      <c r="D19" s="191">
        <f>D4+D16</f>
        <v>25072507</v>
      </c>
      <c r="E19" s="191">
        <f>E4+E16</f>
        <v>25926495</v>
      </c>
      <c r="F19" s="191">
        <f>F4+F16</f>
        <v>26905088</v>
      </c>
      <c r="G19" s="192">
        <f>G3+G12+G15</f>
        <v>26889994</v>
      </c>
      <c r="H19" s="192">
        <f>H3+H12+H15</f>
        <v>27661682</v>
      </c>
      <c r="I19" s="192">
        <f>I3+I12+I13+I15</f>
        <v>33527451</v>
      </c>
      <c r="J19" s="192">
        <f t="shared" ref="J19:R19" si="9">J3+J12+J13+J15</f>
        <v>33986072</v>
      </c>
      <c r="K19" s="192">
        <f t="shared" si="9"/>
        <v>37844506</v>
      </c>
      <c r="L19" s="192">
        <f t="shared" si="9"/>
        <v>37976558</v>
      </c>
      <c r="M19" s="192">
        <f t="shared" si="9"/>
        <v>38081452</v>
      </c>
      <c r="N19" s="192">
        <f t="shared" si="9"/>
        <v>37581667</v>
      </c>
      <c r="O19" s="192">
        <f t="shared" si="9"/>
        <v>41328134</v>
      </c>
      <c r="P19" s="192">
        <f t="shared" si="9"/>
        <v>41193093</v>
      </c>
      <c r="Q19" s="192">
        <f t="shared" si="9"/>
        <v>56806942</v>
      </c>
      <c r="R19" s="192">
        <f t="shared" si="9"/>
        <v>61209949</v>
      </c>
      <c r="S19" s="192">
        <f t="shared" ref="S19" si="10">S3+S12+S13+S15</f>
        <v>66783434</v>
      </c>
    </row>
    <row r="20" spans="1:21" s="3" customFormat="1">
      <c r="B20" s="189"/>
      <c r="C20" s="335">
        <f>C19-BS!D11</f>
        <v>0</v>
      </c>
      <c r="D20" s="335">
        <f>D19-BS!E11</f>
        <v>0</v>
      </c>
      <c r="E20" s="335">
        <f>E19-BS!F11</f>
        <v>0</v>
      </c>
      <c r="F20" s="335">
        <f>F19-BS!G11</f>
        <v>0</v>
      </c>
      <c r="G20" s="335">
        <f>BS!H12-G19</f>
        <v>0</v>
      </c>
      <c r="H20" s="335">
        <f>H19-BS!I12</f>
        <v>0</v>
      </c>
      <c r="I20" s="335">
        <f>I19-BS!J12</f>
        <v>0</v>
      </c>
      <c r="J20" s="335">
        <f>J19-BS!K12</f>
        <v>0</v>
      </c>
      <c r="K20" s="335">
        <f>K19-BS!L12</f>
        <v>0</v>
      </c>
      <c r="L20" s="335">
        <f>L19-BS!M12</f>
        <v>0</v>
      </c>
      <c r="M20" s="335">
        <f>M19-BS!N12</f>
        <v>0</v>
      </c>
      <c r="N20" s="335">
        <f>N19-BS!O12</f>
        <v>0</v>
      </c>
      <c r="O20" s="335">
        <f>O19-BS!P12</f>
        <v>0</v>
      </c>
      <c r="P20" s="190">
        <f>BS!Q12-P19</f>
        <v>0</v>
      </c>
      <c r="Q20" s="190">
        <f>BS!R12-Q19</f>
        <v>0</v>
      </c>
      <c r="R20" s="190">
        <f>BS!S12-R19</f>
        <v>0</v>
      </c>
      <c r="S20" s="190">
        <f>BS!T12-S19</f>
        <v>0</v>
      </c>
      <c r="T20" s="189"/>
      <c r="U20" s="189"/>
    </row>
    <row r="21" spans="1:21" s="3" customFormat="1">
      <c r="B21" s="189"/>
      <c r="C21" s="189"/>
      <c r="D21" s="190"/>
      <c r="E21" s="189"/>
      <c r="F21" s="190"/>
      <c r="G21" s="245">
        <f>G20-G19</f>
        <v>-26889994</v>
      </c>
      <c r="H21" s="190"/>
      <c r="I21" s="190"/>
      <c r="J21" s="328"/>
      <c r="K21" s="189"/>
      <c r="L21" s="189"/>
      <c r="M21" s="189"/>
      <c r="N21" s="189"/>
      <c r="O21" s="189"/>
      <c r="P21" s="189"/>
      <c r="Q21" s="189"/>
      <c r="R21" s="189"/>
      <c r="S21" s="189"/>
      <c r="T21" s="189"/>
      <c r="U21" s="189"/>
    </row>
    <row r="22" spans="1:21">
      <c r="B22" s="189"/>
      <c r="C22" s="189"/>
      <c r="D22" s="190"/>
      <c r="E22" s="190"/>
      <c r="F22" s="190"/>
      <c r="G22" s="245"/>
      <c r="H22" s="190"/>
      <c r="I22" s="190"/>
      <c r="J22" s="190"/>
      <c r="K22" s="190"/>
      <c r="L22" s="190"/>
      <c r="M22" s="190"/>
      <c r="N22" s="190"/>
      <c r="O22" s="190"/>
      <c r="P22" s="189"/>
      <c r="Q22" s="189"/>
      <c r="R22" s="189"/>
      <c r="S22" s="189"/>
      <c r="T22" s="189"/>
      <c r="U22" s="189"/>
    </row>
    <row r="23" spans="1:21">
      <c r="B23" s="189"/>
      <c r="C23" s="189"/>
      <c r="D23" s="189"/>
      <c r="E23" s="189"/>
      <c r="F23" s="189"/>
      <c r="G23" s="332"/>
      <c r="H23" s="189"/>
      <c r="I23" s="189"/>
      <c r="J23" s="189"/>
      <c r="K23" s="189"/>
      <c r="L23" s="189"/>
      <c r="M23" s="189"/>
      <c r="N23" s="189"/>
      <c r="O23" s="189"/>
      <c r="P23" s="189"/>
      <c r="Q23" s="189"/>
      <c r="R23" s="189"/>
      <c r="S23" s="189"/>
      <c r="T23" s="189"/>
      <c r="U23" s="189"/>
    </row>
    <row r="24" spans="1:21" ht="15.75">
      <c r="B24" s="189"/>
      <c r="C24" s="189"/>
      <c r="D24" s="189"/>
      <c r="E24" s="189"/>
      <c r="F24" s="189"/>
      <c r="G24" s="295">
        <v>25984209</v>
      </c>
      <c r="H24" s="189"/>
      <c r="I24" s="189"/>
      <c r="J24" s="189"/>
      <c r="K24" s="189"/>
      <c r="L24" s="189"/>
      <c r="M24" s="189"/>
      <c r="N24" s="189"/>
      <c r="O24" s="189"/>
      <c r="P24" s="189"/>
      <c r="Q24" s="189"/>
      <c r="R24" s="189"/>
      <c r="S24" s="189"/>
      <c r="T24" s="189"/>
      <c r="U24" s="189"/>
    </row>
    <row r="25" spans="1:21" ht="15.75">
      <c r="B25" s="189"/>
      <c r="C25" s="189"/>
      <c r="D25" s="189"/>
      <c r="E25" s="189"/>
      <c r="F25" s="189"/>
      <c r="G25" s="295">
        <v>93165</v>
      </c>
      <c r="H25" s="189"/>
      <c r="I25" s="189"/>
      <c r="J25" s="189"/>
      <c r="K25" s="189"/>
      <c r="L25" s="189"/>
      <c r="M25" s="189"/>
      <c r="N25" s="189"/>
      <c r="O25" s="189"/>
      <c r="P25" s="189"/>
      <c r="Q25" s="189"/>
      <c r="R25" s="189"/>
      <c r="S25" s="189"/>
      <c r="T25" s="189"/>
      <c r="U25" s="189"/>
    </row>
    <row r="26" spans="1:21" ht="15.75">
      <c r="B26" s="189"/>
      <c r="C26" s="189"/>
      <c r="D26" s="189"/>
      <c r="E26" s="189"/>
      <c r="F26" s="189"/>
      <c r="G26" s="295">
        <v>812620</v>
      </c>
      <c r="H26" s="189"/>
      <c r="I26" s="189"/>
      <c r="J26" s="190"/>
      <c r="K26" s="189"/>
      <c r="L26" s="189"/>
      <c r="M26" s="189"/>
      <c r="N26" s="189"/>
      <c r="O26" s="189"/>
      <c r="P26" s="189"/>
      <c r="Q26" s="189"/>
      <c r="R26" s="189"/>
      <c r="S26" s="189"/>
      <c r="T26" s="189"/>
      <c r="U26" s="189"/>
    </row>
    <row r="27" spans="1:21">
      <c r="C27" s="189"/>
      <c r="D27" s="189"/>
      <c r="E27" s="189"/>
      <c r="F27" s="189"/>
      <c r="G27" s="332"/>
      <c r="H27" s="189"/>
      <c r="I27" s="189"/>
      <c r="J27" s="190"/>
      <c r="K27" s="189"/>
      <c r="L27" s="189"/>
      <c r="M27" s="189"/>
      <c r="N27" s="189"/>
      <c r="O27" s="189"/>
      <c r="P27" s="318"/>
    </row>
    <row r="28" spans="1:21">
      <c r="C28" s="189"/>
      <c r="D28" s="189"/>
      <c r="E28" s="189"/>
      <c r="F28" s="189"/>
      <c r="G28" s="332"/>
      <c r="H28" s="189"/>
      <c r="I28" s="189"/>
      <c r="J28" s="189"/>
      <c r="K28" s="189"/>
      <c r="L28" s="189"/>
      <c r="M28" s="189"/>
      <c r="N28" s="189"/>
      <c r="O28" s="189"/>
      <c r="P28" s="318"/>
    </row>
    <row r="29" spans="1:21">
      <c r="C29" s="189"/>
      <c r="D29" s="189"/>
      <c r="E29" s="189"/>
      <c r="F29" s="189"/>
      <c r="G29" s="189"/>
      <c r="H29" s="189"/>
      <c r="I29" s="189"/>
      <c r="J29" s="189"/>
      <c r="K29" s="189"/>
      <c r="L29" s="189"/>
      <c r="M29" s="189"/>
      <c r="N29" s="189"/>
      <c r="O29" s="189"/>
      <c r="P29" s="318"/>
    </row>
    <row r="30" spans="1:21">
      <c r="C30" s="189"/>
      <c r="D30" s="189"/>
      <c r="E30" s="189"/>
      <c r="F30" s="189"/>
      <c r="G30" s="189"/>
      <c r="H30" s="189"/>
      <c r="I30" s="189"/>
      <c r="J30" s="189"/>
      <c r="K30" s="189"/>
      <c r="L30" s="189"/>
      <c r="M30" s="189"/>
      <c r="N30" s="189"/>
      <c r="O30" s="189"/>
      <c r="P30" s="318"/>
    </row>
    <row r="31" spans="1:21">
      <c r="C31" s="189"/>
      <c r="D31" s="189"/>
      <c r="E31" s="189"/>
      <c r="F31" s="189"/>
      <c r="G31" s="189"/>
      <c r="H31" s="189"/>
      <c r="I31" s="189"/>
      <c r="J31" s="189"/>
      <c r="K31" s="189"/>
      <c r="L31" s="189"/>
      <c r="M31" s="189"/>
      <c r="N31" s="189"/>
      <c r="O31" s="189"/>
      <c r="P31" s="318"/>
    </row>
    <row r="32" spans="1:21">
      <c r="C32" s="189"/>
      <c r="D32" s="189"/>
      <c r="E32" s="189"/>
      <c r="F32" s="189"/>
      <c r="G32" s="189"/>
      <c r="H32" s="189"/>
      <c r="I32" s="189"/>
      <c r="J32" s="189"/>
      <c r="K32" s="189"/>
      <c r="L32" s="189"/>
      <c r="M32" s="189"/>
      <c r="N32" s="189"/>
      <c r="O32" s="189"/>
    </row>
    <row r="33" spans="3:15">
      <c r="C33" s="189"/>
      <c r="D33" s="189"/>
      <c r="E33" s="189"/>
      <c r="F33" s="189"/>
      <c r="G33" s="189"/>
      <c r="H33" s="189"/>
      <c r="I33" s="189"/>
      <c r="J33" s="189"/>
      <c r="K33" s="189"/>
      <c r="L33" s="189"/>
      <c r="M33" s="189"/>
      <c r="N33" s="189"/>
      <c r="O33" s="189"/>
    </row>
  </sheetData>
  <customSheetViews>
    <customSheetView guid="{9AF4A83C-CF57-4B40-8A74-6A0EA6C2FE5C}" hiddenColumns="1">
      <selection activeCell="P23" sqref="P23"/>
      <pageMargins left="0.7" right="0.7" top="0.75" bottom="0.75" header="0.3" footer="0.3"/>
      <pageSetup paperSize="9" orientation="portrait" horizontalDpi="1200" verticalDpi="1200" r:id="rId1"/>
    </customSheetView>
    <customSheetView guid="{25FAB884-5E17-4008-8139-33D910C7DEFE}">
      <selection activeCell="B24" sqref="B24"/>
      <pageMargins left="0.7" right="0.7" top="0.75" bottom="0.75" header="0.3" footer="0.3"/>
    </customSheetView>
    <customSheetView guid="{57267270-6A97-4850-9DB6-FE6B399379AA}" scale="110" topLeftCell="C1">
      <selection activeCell="M15" sqref="M15"/>
      <pageMargins left="0.7" right="0.7" top="0.75" bottom="0.75" header="0.3" footer="0.3"/>
      <pageSetup paperSize="9" orientation="portrait" horizontalDpi="1200" verticalDpi="1200" r:id="rId2"/>
    </customSheetView>
    <customSheetView guid="{899D69CD-4B7E-42BC-9944-5BD922EB798C}" topLeftCell="I1">
      <selection activeCell="H12" sqref="H12"/>
      <pageMargins left="0.7" right="0.7" top="0.75" bottom="0.75" header="0.3" footer="0.3"/>
    </customSheetView>
    <customSheetView guid="{687A4863-1825-4D63-B732-E76682E6DE4F}" scale="42">
      <selection activeCell="B3" sqref="B3"/>
      <pageMargins left="0.7" right="0.7" top="0.75" bottom="0.75" header="0.3" footer="0.3"/>
    </customSheetView>
    <customSheetView guid="{8DA78CF1-615A-4626-9893-6751995631A4}" scale="42">
      <selection activeCell="B3" sqref="B3"/>
      <pageMargins left="0.7" right="0.7" top="0.75" bottom="0.75" header="0.3" footer="0.3"/>
    </customSheetView>
    <customSheetView guid="{12F8D032-8143-430B-8DFF-852E8796C402}">
      <selection activeCell="B3" sqref="B3"/>
      <pageMargins left="0.7" right="0.7" top="0.75" bottom="0.75" header="0.3" footer="0.3"/>
    </customSheetView>
    <customSheetView guid="{03E45F7C-841D-437F-8D80-EF29F00E2CA3}" scale="42">
      <selection activeCell="B3" sqref="B3"/>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20</vt:i4>
      </vt:variant>
      <vt:variant>
        <vt:lpstr>Zakresy nazwane</vt:lpstr>
      </vt:variant>
      <vt:variant>
        <vt:i4>2</vt:i4>
      </vt:variant>
    </vt:vector>
  </HeadingPairs>
  <TitlesOfParts>
    <vt:vector size="22" baseType="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Zobowiązania wobec klientów</vt:lpstr>
      <vt:lpstr>Należn. i zob. od banków</vt:lpstr>
      <vt:lpstr>Aktywa i zobow. fin. do obrotu</vt:lpstr>
      <vt:lpstr>Pozostałe przychody operacyjne</vt:lpstr>
      <vt:lpstr>Pozostałe koszty operacyjne</vt:lpstr>
      <vt:lpstr>Rezerwy_RZiS _Q (2)</vt:lpstr>
      <vt:lpstr>Wskaźniki </vt:lpstr>
      <vt:lpstr>Jakość należności od klientów </vt:lpstr>
      <vt:lpstr>Wybrane dane niefinansowe </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2021-02-23T05:43:58Z</dcterms:modified>
</cp:coreProperties>
</file>